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IANUARIE 2015" sheetId="1" r:id="rId1"/>
    <sheet name="FEBRUARIE 2015" sheetId="2" r:id="rId2"/>
    <sheet name="MARTIE 2015 " sheetId="3" r:id="rId3"/>
    <sheet name="APRILIE 2015" sheetId="4" r:id="rId4"/>
    <sheet name="MAI 2015" sheetId="5" r:id="rId5"/>
  </sheets>
  <definedNames/>
  <calcPr fullCalcOnLoad="1"/>
</workbook>
</file>

<file path=xl/sharedStrings.xml><?xml version="1.0" encoding="utf-8"?>
<sst xmlns="http://schemas.openxmlformats.org/spreadsheetml/2006/main" count="986" uniqueCount="224">
  <si>
    <t xml:space="preserve">FARMACII </t>
  </si>
  <si>
    <t>NR. CONTR.</t>
  </si>
  <si>
    <t>FARMACII</t>
  </si>
  <si>
    <t>F1</t>
  </si>
  <si>
    <t>VOINEA</t>
  </si>
  <si>
    <t>F2</t>
  </si>
  <si>
    <t>GIULEA</t>
  </si>
  <si>
    <t>F3</t>
  </si>
  <si>
    <t>TEOFARM</t>
  </si>
  <si>
    <t>F4</t>
  </si>
  <si>
    <t>ARNICA</t>
  </si>
  <si>
    <t>F7</t>
  </si>
  <si>
    <t>SANTE FARM</t>
  </si>
  <si>
    <t>F9</t>
  </si>
  <si>
    <t>FARMACOR 100</t>
  </si>
  <si>
    <t>F10</t>
  </si>
  <si>
    <t>DIANA</t>
  </si>
  <si>
    <t>F11</t>
  </si>
  <si>
    <t>IRIS FARM</t>
  </si>
  <si>
    <t>F13</t>
  </si>
  <si>
    <t>HELIOS</t>
  </si>
  <si>
    <t>F14</t>
  </si>
  <si>
    <t>MARIS PHARMA</t>
  </si>
  <si>
    <t>F15</t>
  </si>
  <si>
    <t>GALENUS</t>
  </si>
  <si>
    <t>F16</t>
  </si>
  <si>
    <t>CRISTIANA</t>
  </si>
  <si>
    <t>F17</t>
  </si>
  <si>
    <t>PROSANA</t>
  </si>
  <si>
    <t>F18</t>
  </si>
  <si>
    <t>ADONIS</t>
  </si>
  <si>
    <t>F19</t>
  </si>
  <si>
    <t>FARMAVIT</t>
  </si>
  <si>
    <t>F20</t>
  </si>
  <si>
    <t>MEDICA FARM</t>
  </si>
  <si>
    <t>F21</t>
  </si>
  <si>
    <t>TERAFARM</t>
  </si>
  <si>
    <t>F22</t>
  </si>
  <si>
    <t>FARMAS</t>
  </si>
  <si>
    <t>F23</t>
  </si>
  <si>
    <t>DACIANA</t>
  </si>
  <si>
    <t>F25</t>
  </si>
  <si>
    <t>CORA FARM</t>
  </si>
  <si>
    <t>F26</t>
  </si>
  <si>
    <t>MALAGEANU</t>
  </si>
  <si>
    <t>F27</t>
  </si>
  <si>
    <t>CERCELAN FARM</t>
  </si>
  <si>
    <t>F28</t>
  </si>
  <si>
    <t xml:space="preserve">MEDICA S.R.L. </t>
  </si>
  <si>
    <t>F29</t>
  </si>
  <si>
    <t>ARGEŞFARM PITEŞTI</t>
  </si>
  <si>
    <t>F31</t>
  </si>
  <si>
    <t>VIOFARM</t>
  </si>
  <si>
    <t>F32</t>
  </si>
  <si>
    <t>MITFARM</t>
  </si>
  <si>
    <t>F33</t>
  </si>
  <si>
    <t>COCA FARM</t>
  </si>
  <si>
    <t>F35</t>
  </si>
  <si>
    <t>ELINA FARM</t>
  </si>
  <si>
    <t>F37</t>
  </si>
  <si>
    <t>ELIXIR FARM</t>
  </si>
  <si>
    <t>F38</t>
  </si>
  <si>
    <t>ALEX FARM</t>
  </si>
  <si>
    <t>F40</t>
  </si>
  <si>
    <t>MNG GRUP RUSĂNEŞTI</t>
  </si>
  <si>
    <t>F44</t>
  </si>
  <si>
    <t>ADRIANA FARM</t>
  </si>
  <si>
    <t>F45</t>
  </si>
  <si>
    <t>NICOFARM</t>
  </si>
  <si>
    <t>F47</t>
  </si>
  <si>
    <t>FLORENTINA FARM</t>
  </si>
  <si>
    <t>F48</t>
  </si>
  <si>
    <t>GET FARM</t>
  </si>
  <si>
    <t>F49</t>
  </si>
  <si>
    <t>CRIS FARM</t>
  </si>
  <si>
    <t>F50</t>
  </si>
  <si>
    <t>GEOPACA</t>
  </si>
  <si>
    <t>F52</t>
  </si>
  <si>
    <t>ALEXINA</t>
  </si>
  <si>
    <t>F53</t>
  </si>
  <si>
    <t>BUJOR FARM</t>
  </si>
  <si>
    <t>F54</t>
  </si>
  <si>
    <t>CRISDIA FARM</t>
  </si>
  <si>
    <t>F55</t>
  </si>
  <si>
    <t>IULIANA FARM</t>
  </si>
  <si>
    <t>F57</t>
  </si>
  <si>
    <t>SENSIBLU</t>
  </si>
  <si>
    <t>F58</t>
  </si>
  <si>
    <t>CALENDULA</t>
  </si>
  <si>
    <t>F59</t>
  </si>
  <si>
    <t>ADONIS BOB</t>
  </si>
  <si>
    <t>F60</t>
  </si>
  <si>
    <t xml:space="preserve">DIMA </t>
  </si>
  <si>
    <t>F61</t>
  </si>
  <si>
    <t>VALERIANA FARM</t>
  </si>
  <si>
    <t>F62</t>
  </si>
  <si>
    <t>SISTEM FARM</t>
  </si>
  <si>
    <t>F63</t>
  </si>
  <si>
    <t>FARMACIA VERDE</t>
  </si>
  <si>
    <t>F68</t>
  </si>
  <si>
    <t>MISIRA</t>
  </si>
  <si>
    <t>F69</t>
  </si>
  <si>
    <t>ALCAFARM</t>
  </si>
  <si>
    <t>F70</t>
  </si>
  <si>
    <t>ERMIFARM</t>
  </si>
  <si>
    <t>F71</t>
  </si>
  <si>
    <t>AD FARMA</t>
  </si>
  <si>
    <t>F72</t>
  </si>
  <si>
    <t>FLORI FARMACEUTIC</t>
  </si>
  <si>
    <t>F73</t>
  </si>
  <si>
    <t>MARIA SRL</t>
  </si>
  <si>
    <t>F74</t>
  </si>
  <si>
    <t>MIDRA FARM</t>
  </si>
  <si>
    <t>F75</t>
  </si>
  <si>
    <t>VIVENDI BM</t>
  </si>
  <si>
    <t>F76</t>
  </si>
  <si>
    <t>F77</t>
  </si>
  <si>
    <t>4GVICTOR FARM</t>
  </si>
  <si>
    <t>F78</t>
  </si>
  <si>
    <t>SIEPCO(DONA)</t>
  </si>
  <si>
    <t>F80</t>
  </si>
  <si>
    <t>REAL GREEN SRL</t>
  </si>
  <si>
    <t>F81</t>
  </si>
  <si>
    <t>CRIOFARM</t>
  </si>
  <si>
    <t>F82</t>
  </si>
  <si>
    <t>KALIUM FARM</t>
  </si>
  <si>
    <t>F84</t>
  </si>
  <si>
    <t>ANTOFARM SRL</t>
  </si>
  <si>
    <t>F85</t>
  </si>
  <si>
    <t xml:space="preserve">DALIFARM </t>
  </si>
  <si>
    <t>F86</t>
  </si>
  <si>
    <t>CATENA HYGEIA</t>
  </si>
  <si>
    <t>F89</t>
  </si>
  <si>
    <t>FARM NORICA</t>
  </si>
  <si>
    <t>F90</t>
  </si>
  <si>
    <t>S.C. LEONIDA FARM S.R.L</t>
  </si>
  <si>
    <t>F92</t>
  </si>
  <si>
    <t>S.C. ELIANA &amp; NICOLETA FARM S.R.L</t>
  </si>
  <si>
    <t>F93</t>
  </si>
  <si>
    <t>S.C. MEDIMFARM SA</t>
  </si>
  <si>
    <t>F94</t>
  </si>
  <si>
    <t>S.C. ALEX&amp;ALI DUO FARM SRL</t>
  </si>
  <si>
    <t>F95</t>
  </si>
  <si>
    <t>S.C. ALSI DENTAFARM SRL</t>
  </si>
  <si>
    <t>F96</t>
  </si>
  <si>
    <t>S.C. SIBPHARMAMED SRL</t>
  </si>
  <si>
    <t>F97</t>
  </si>
  <si>
    <t>S.C. PHENOFARM SRL</t>
  </si>
  <si>
    <t>F98</t>
  </si>
  <si>
    <t>S.C. PRO ARH CONS SRL</t>
  </si>
  <si>
    <t>F100</t>
  </si>
  <si>
    <t>S.C. FARMACIA PADUCELUL SRL</t>
  </si>
  <si>
    <t>F101</t>
  </si>
  <si>
    <t>S.C. ADIDANA FARM SRL</t>
  </si>
  <si>
    <t>F102</t>
  </si>
  <si>
    <t>S.C. FARMATOP DIANA AGD SRL</t>
  </si>
  <si>
    <t>F103</t>
  </si>
  <si>
    <t>S.C. LUK FARM SRL</t>
  </si>
  <si>
    <t>F104</t>
  </si>
  <si>
    <t>S.C.SORVAL ALISTEF FARM 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</si>
  <si>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</si>
  <si>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</si>
  <si>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</si>
  <si>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</si>
  <si>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</si>
  <si>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</si>
  <si>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</si>
  <si>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</si>
  <si>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F110</t>
  </si>
  <si>
    <t xml:space="preserve">S.C. RONAFARM SRL 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</si>
  <si>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</si>
  <si>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</si>
  <si>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</si>
  <si>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</si>
  <si>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</si>
  <si>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</si>
  <si>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F114</t>
  </si>
  <si>
    <t xml:space="preserve">S.C. UNIVERSAL ROXIL MARKET </t>
  </si>
  <si>
    <t>F115</t>
  </si>
  <si>
    <t>S.C.CALINESCU FARM ANA SRL</t>
  </si>
  <si>
    <t>F116</t>
  </si>
  <si>
    <t>S.C. SICOS SELFARM SRL</t>
  </si>
  <si>
    <t>F117</t>
  </si>
  <si>
    <t>S.C. ALEXIFARM SRL</t>
  </si>
  <si>
    <t>GIUTEHFARM</t>
  </si>
  <si>
    <t>SITUATIA PLATILOR PE FURNIZORI IN LUNA IANUARIE 2015</t>
  </si>
  <si>
    <t>F118</t>
  </si>
  <si>
    <t>S.C. MARVO-FARM SRL</t>
  </si>
  <si>
    <t>F119</t>
  </si>
  <si>
    <t>S.C. JIAMAR NIK STEFARM SRL</t>
  </si>
  <si>
    <t>F120</t>
  </si>
  <si>
    <t>S.C. EURO DRIVE SCHOOL SRL</t>
  </si>
  <si>
    <t>F121</t>
  </si>
  <si>
    <t>S.C. AL SHEFA FARM SRL</t>
  </si>
  <si>
    <t>C+G SEPT.2014</t>
  </si>
  <si>
    <t>PENS.40%NOV.2014</t>
  </si>
  <si>
    <t>ado NOV.</t>
  </si>
  <si>
    <t>programe NOV.</t>
  </si>
  <si>
    <t>total plati  IAN.2015</t>
  </si>
  <si>
    <t>C+G OCT.2014</t>
  </si>
  <si>
    <t>SITUATIA PLATILOR PE FURNIZORI IN LUNA FEBRUARIE 2015</t>
  </si>
  <si>
    <t>PENS.40%</t>
  </si>
  <si>
    <t xml:space="preserve">ado </t>
  </si>
  <si>
    <t xml:space="preserve">programe </t>
  </si>
  <si>
    <t>total plati  FEBR.2015</t>
  </si>
  <si>
    <t>SITUATIA PLATILOR PE FURNIZORI IN LUNA MARTIE 2015</t>
  </si>
  <si>
    <t>total plati  MARTIE 2015</t>
  </si>
  <si>
    <t xml:space="preserve">TOTAL </t>
  </si>
  <si>
    <t>C+G NOV.2014</t>
  </si>
  <si>
    <t>PENS.40%DEC.</t>
  </si>
  <si>
    <t>ado DEC.</t>
  </si>
  <si>
    <t>programe DEC.</t>
  </si>
  <si>
    <t>C+G DEC.2014</t>
  </si>
  <si>
    <t>PENS.40%IAN.2015.</t>
  </si>
  <si>
    <t>ado IAN.2015</t>
  </si>
  <si>
    <t>programe IAN.2015</t>
  </si>
  <si>
    <t>total plati  APRILIE 2015</t>
  </si>
  <si>
    <t>C+G IAN.2015</t>
  </si>
  <si>
    <t>PENS.40%FEBR.+MARTIE 2015</t>
  </si>
  <si>
    <t>ado FEBR.2015</t>
  </si>
  <si>
    <t>programe FEBR.2015</t>
  </si>
  <si>
    <t>SITUATIA PLATILOR PE FURNIZORI IN LUNA MAI 2015</t>
  </si>
  <si>
    <t>total plati  MAI 2015</t>
  </si>
  <si>
    <t>SITUATIA PLATILOR PE FURNIZORI IN LUNA APRILIE 2015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</si>
</sst>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0" fillId="0" borderId="7" xfId="0" applyNumberFormat="1" applyBorder="1" applyAlignment="1">
      <alignment/>
    </xf>
    <xf numFmtId="0" fontId="4" fillId="0" borderId="5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0" fontId="4" fillId="0" borderId="7" xfId="19" applyFont="1" applyFill="1" applyBorder="1">
      <alignment/>
      <protection/>
    </xf>
    <xf numFmtId="0" fontId="4" fillId="0" borderId="9" xfId="19" applyFont="1" applyFill="1" applyBorder="1">
      <alignment/>
      <protection/>
    </xf>
    <xf numFmtId="0" fontId="4" fillId="0" borderId="10" xfId="19" applyFont="1" applyFill="1" applyBorder="1">
      <alignment/>
      <protection/>
    </xf>
    <xf numFmtId="0" fontId="4" fillId="0" borderId="11" xfId="19" applyFont="1" applyFill="1" applyBorder="1">
      <alignment/>
      <protection/>
    </xf>
    <xf numFmtId="0" fontId="4" fillId="0" borderId="12" xfId="19" applyFont="1" applyFill="1" applyBorder="1">
      <alignment/>
      <protection/>
    </xf>
    <xf numFmtId="0" fontId="4" fillId="0" borderId="13" xfId="19" applyFont="1" applyFill="1" applyBorder="1">
      <alignment/>
      <protection/>
    </xf>
    <xf numFmtId="4" fontId="0" fillId="0" borderId="10" xfId="0" applyNumberFormat="1" applyBorder="1" applyAlignment="1">
      <alignment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 wrapText="1"/>
    </xf>
    <xf numFmtId="4" fontId="0" fillId="0" borderId="4" xfId="0" applyNumberForma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wrapText="1"/>
    </xf>
    <xf numFmtId="4" fontId="3" fillId="0" borderId="7" xfId="0" applyNumberFormat="1" applyFont="1" applyBorder="1" applyAlignment="1">
      <alignment/>
    </xf>
    <xf numFmtId="0" fontId="4" fillId="0" borderId="20" xfId="19" applyFont="1" applyFill="1" applyBorder="1">
      <alignment/>
      <protection/>
    </xf>
    <xf numFmtId="0" fontId="4" fillId="0" borderId="21" xfId="19" applyFont="1" applyFill="1" applyBorder="1">
      <alignment/>
      <protection/>
    </xf>
    <xf numFmtId="0" fontId="4" fillId="0" borderId="22" xfId="19" applyFont="1" applyFill="1" applyBorder="1">
      <alignment/>
      <protection/>
    </xf>
    <xf numFmtId="0" fontId="4" fillId="0" borderId="23" xfId="19" applyFont="1" applyFill="1" applyBorder="1">
      <alignment/>
      <protection/>
    </xf>
    <xf numFmtId="0" fontId="4" fillId="0" borderId="17" xfId="19" applyFont="1" applyFill="1" applyBorder="1">
      <alignment/>
      <protection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7" xfId="0" applyNumberForma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4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F102" sqref="F102"/>
    </sheetView>
  </sheetViews>
  <sheetFormatPr defaultColWidth="9.140625" defaultRowHeight="12.75"/>
  <cols>
    <col min="1" max="1" width="4.7109375" style="1" customWidth="1"/>
    <col min="2" max="2" width="32.710937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4" ht="13.5" thickBot="1">
      <c r="A1" s="1" t="s">
        <v>0</v>
      </c>
      <c r="D1" s="22" t="s">
        <v>185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194</v>
      </c>
      <c r="D3" s="23" t="s">
        <v>195</v>
      </c>
      <c r="E3" s="23" t="s">
        <v>196</v>
      </c>
      <c r="F3" s="23" t="s">
        <v>197</v>
      </c>
      <c r="G3" s="23" t="s">
        <v>198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18027.43</v>
      </c>
      <c r="D4" s="12">
        <v>294.47</v>
      </c>
      <c r="E4" s="12">
        <v>1195.9</v>
      </c>
      <c r="F4" s="12">
        <v>4676.74</v>
      </c>
      <c r="G4" s="25">
        <f aca="true" t="shared" si="0" ref="G4:G35">C4+D4+E4+F4</f>
        <v>24194.54</v>
      </c>
      <c r="M4" s="2"/>
      <c r="P4" s="2"/>
    </row>
    <row r="5" spans="1:16" ht="12.75">
      <c r="A5" s="10" t="s">
        <v>5</v>
      </c>
      <c r="B5" s="11" t="s">
        <v>6</v>
      </c>
      <c r="C5" s="24">
        <v>9908.98</v>
      </c>
      <c r="D5" s="12">
        <v>122.9</v>
      </c>
      <c r="E5" s="12">
        <v>427.69</v>
      </c>
      <c r="F5" s="12">
        <v>1106.75</v>
      </c>
      <c r="G5" s="25">
        <f t="shared" si="0"/>
        <v>11566.32</v>
      </c>
      <c r="M5" s="2"/>
      <c r="P5" s="2"/>
    </row>
    <row r="6" spans="1:16" ht="12.75">
      <c r="A6" s="10" t="s">
        <v>7</v>
      </c>
      <c r="B6" s="11" t="s">
        <v>8</v>
      </c>
      <c r="C6" s="24">
        <v>13631.6</v>
      </c>
      <c r="D6" s="12">
        <v>1633.11</v>
      </c>
      <c r="E6" s="12">
        <v>617.96</v>
      </c>
      <c r="F6" s="12">
        <v>0</v>
      </c>
      <c r="G6" s="25">
        <f t="shared" si="0"/>
        <v>15882.670000000002</v>
      </c>
      <c r="M6" s="2"/>
      <c r="P6" s="2"/>
    </row>
    <row r="7" spans="1:16" ht="12.75">
      <c r="A7" s="10" t="s">
        <v>9</v>
      </c>
      <c r="B7" s="11" t="s">
        <v>10</v>
      </c>
      <c r="C7" s="24">
        <v>18517.43</v>
      </c>
      <c r="D7" s="12">
        <v>1039.01</v>
      </c>
      <c r="E7" s="12">
        <v>709.11</v>
      </c>
      <c r="F7" s="12">
        <v>0</v>
      </c>
      <c r="G7" s="25">
        <f t="shared" si="0"/>
        <v>20265.55</v>
      </c>
      <c r="M7" s="2"/>
      <c r="P7" s="2"/>
    </row>
    <row r="8" spans="1:16" ht="12.75">
      <c r="A8" s="10" t="s">
        <v>11</v>
      </c>
      <c r="B8" s="11" t="s">
        <v>12</v>
      </c>
      <c r="C8" s="24">
        <v>153490.21</v>
      </c>
      <c r="D8" s="12">
        <v>9691.02</v>
      </c>
      <c r="E8" s="12">
        <v>11861.59</v>
      </c>
      <c r="F8" s="12">
        <v>24782.92</v>
      </c>
      <c r="G8" s="25">
        <f t="shared" si="0"/>
        <v>199825.74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>
        <v>0</v>
      </c>
      <c r="E9" s="12">
        <v>0</v>
      </c>
      <c r="F9" s="1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11653.22</v>
      </c>
      <c r="D10" s="12">
        <v>278.93</v>
      </c>
      <c r="E10" s="12">
        <v>931.65</v>
      </c>
      <c r="F10" s="12">
        <v>13401.16</v>
      </c>
      <c r="G10" s="25">
        <f t="shared" si="0"/>
        <v>26264.96</v>
      </c>
      <c r="M10" s="2"/>
      <c r="P10" s="2"/>
    </row>
    <row r="11" spans="1:16" ht="12.75">
      <c r="A11" s="10" t="s">
        <v>17</v>
      </c>
      <c r="B11" s="11" t="s">
        <v>18</v>
      </c>
      <c r="C11" s="24">
        <v>41649.43</v>
      </c>
      <c r="D11" s="12">
        <v>1517.38</v>
      </c>
      <c r="E11" s="12">
        <v>1449.12</v>
      </c>
      <c r="F11" s="12">
        <v>259.45</v>
      </c>
      <c r="G11" s="25">
        <f t="shared" si="0"/>
        <v>44875.38</v>
      </c>
      <c r="M11" s="2"/>
      <c r="P11" s="2"/>
    </row>
    <row r="12" spans="1:16" ht="12.75">
      <c r="A12" s="10" t="s">
        <v>19</v>
      </c>
      <c r="B12" s="11" t="s">
        <v>20</v>
      </c>
      <c r="C12" s="24">
        <v>26555.55</v>
      </c>
      <c r="D12" s="12">
        <v>935.38</v>
      </c>
      <c r="E12" s="12">
        <v>1860.63</v>
      </c>
      <c r="F12" s="12">
        <v>0</v>
      </c>
      <c r="G12" s="25">
        <f t="shared" si="0"/>
        <v>29351.56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>
        <v>0</v>
      </c>
      <c r="E13" s="12">
        <v>0</v>
      </c>
      <c r="F13" s="1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f>14795.34+28362.01+20169</f>
        <v>63326.35</v>
      </c>
      <c r="D14" s="12">
        <v>1231.47</v>
      </c>
      <c r="E14" s="12">
        <v>1515.8</v>
      </c>
      <c r="F14" s="12">
        <v>2965.76</v>
      </c>
      <c r="G14" s="25">
        <f t="shared" si="0"/>
        <v>69039.37999999999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>
        <v>0</v>
      </c>
      <c r="E15" s="12">
        <v>0</v>
      </c>
      <c r="F15" s="1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22780.87</v>
      </c>
      <c r="D16" s="12">
        <v>1602.64</v>
      </c>
      <c r="E16" s="12">
        <v>1176.66</v>
      </c>
      <c r="F16" s="12">
        <v>0</v>
      </c>
      <c r="G16" s="25">
        <f t="shared" si="0"/>
        <v>25560.17</v>
      </c>
      <c r="M16" s="2"/>
      <c r="P16" s="2"/>
    </row>
    <row r="17" spans="1:16" ht="12.75">
      <c r="A17" s="10" t="s">
        <v>29</v>
      </c>
      <c r="B17" s="11" t="s">
        <v>30</v>
      </c>
      <c r="C17" s="24">
        <v>144063.64</v>
      </c>
      <c r="D17" s="12">
        <v>1822.59</v>
      </c>
      <c r="E17" s="12">
        <v>11310.53</v>
      </c>
      <c r="F17" s="12">
        <v>167683.41</v>
      </c>
      <c r="G17" s="25">
        <f t="shared" si="0"/>
        <v>324880.17000000004</v>
      </c>
      <c r="M17" s="2"/>
      <c r="P17" s="2"/>
    </row>
    <row r="18" spans="1:16" ht="12.75">
      <c r="A18" s="10" t="s">
        <v>31</v>
      </c>
      <c r="B18" s="11" t="s">
        <v>32</v>
      </c>
      <c r="C18" s="24">
        <v>30825.98</v>
      </c>
      <c r="D18" s="12">
        <v>381.09</v>
      </c>
      <c r="E18" s="12">
        <v>1605.9</v>
      </c>
      <c r="F18" s="12">
        <v>1251.13</v>
      </c>
      <c r="G18" s="25">
        <f t="shared" si="0"/>
        <v>34064.1</v>
      </c>
      <c r="M18" s="2"/>
      <c r="P18" s="2"/>
    </row>
    <row r="19" spans="1:16" ht="12.75">
      <c r="A19" s="10" t="s">
        <v>33</v>
      </c>
      <c r="B19" s="11" t="s">
        <v>34</v>
      </c>
      <c r="C19" s="24">
        <v>56909.33</v>
      </c>
      <c r="D19" s="12">
        <v>752.68</v>
      </c>
      <c r="E19" s="12">
        <v>666.02</v>
      </c>
      <c r="F19" s="12">
        <v>45778.87</v>
      </c>
      <c r="G19" s="25">
        <f t="shared" si="0"/>
        <v>104106.9</v>
      </c>
      <c r="M19" s="2"/>
      <c r="P19" s="2"/>
    </row>
    <row r="20" spans="1:16" ht="12.75">
      <c r="A20" s="10" t="s">
        <v>35</v>
      </c>
      <c r="B20" s="11" t="s">
        <v>36</v>
      </c>
      <c r="C20" s="24">
        <v>40806.04</v>
      </c>
      <c r="D20" s="12">
        <v>2753.65</v>
      </c>
      <c r="E20" s="12">
        <v>2410.69</v>
      </c>
      <c r="F20" s="12">
        <v>1094.63</v>
      </c>
      <c r="G20" s="25">
        <f t="shared" si="0"/>
        <v>47065.01</v>
      </c>
      <c r="M20" s="2"/>
      <c r="P20" s="2"/>
    </row>
    <row r="21" spans="1:16" ht="12.75">
      <c r="A21" s="10" t="s">
        <v>37</v>
      </c>
      <c r="B21" s="11" t="s">
        <v>38</v>
      </c>
      <c r="C21" s="24">
        <v>59860.97</v>
      </c>
      <c r="D21" s="12">
        <v>2637.59</v>
      </c>
      <c r="E21" s="12">
        <v>2532.74</v>
      </c>
      <c r="F21" s="12">
        <v>24969.15</v>
      </c>
      <c r="G21" s="25">
        <f t="shared" si="0"/>
        <v>90000.45</v>
      </c>
      <c r="M21" s="2"/>
      <c r="P21" s="2"/>
    </row>
    <row r="22" spans="1:16" ht="12.75">
      <c r="A22" s="10" t="s">
        <v>39</v>
      </c>
      <c r="B22" s="11" t="s">
        <v>40</v>
      </c>
      <c r="C22" s="24">
        <v>64103.07</v>
      </c>
      <c r="D22" s="12">
        <v>5734.25</v>
      </c>
      <c r="E22" s="12">
        <v>2396.03</v>
      </c>
      <c r="F22" s="12">
        <v>0</v>
      </c>
      <c r="G22" s="25">
        <f t="shared" si="0"/>
        <v>72233.35</v>
      </c>
      <c r="M22" s="2"/>
      <c r="P22" s="2"/>
    </row>
    <row r="23" spans="1:16" ht="12.75">
      <c r="A23" s="10" t="s">
        <v>41</v>
      </c>
      <c r="B23" s="11" t="s">
        <v>42</v>
      </c>
      <c r="C23" s="24">
        <v>77203.7</v>
      </c>
      <c r="D23" s="12">
        <v>1517.72</v>
      </c>
      <c r="E23" s="12">
        <v>5329.48</v>
      </c>
      <c r="F23" s="12">
        <v>16257.49</v>
      </c>
      <c r="G23" s="25">
        <f t="shared" si="0"/>
        <v>100308.39</v>
      </c>
      <c r="M23" s="2"/>
      <c r="P23" s="2"/>
    </row>
    <row r="24" spans="1:16" ht="12.75">
      <c r="A24" s="10" t="s">
        <v>43</v>
      </c>
      <c r="B24" s="11" t="s">
        <v>44</v>
      </c>
      <c r="C24" s="24">
        <v>13117.33</v>
      </c>
      <c r="D24" s="12">
        <v>300.24</v>
      </c>
      <c r="E24" s="12">
        <v>2211.72</v>
      </c>
      <c r="F24" s="12">
        <v>364.22</v>
      </c>
      <c r="G24" s="25">
        <f t="shared" si="0"/>
        <v>15993.509999999998</v>
      </c>
      <c r="M24" s="2"/>
      <c r="P24" s="2"/>
    </row>
    <row r="25" spans="1:16" ht="12.75">
      <c r="A25" s="10" t="s">
        <v>45</v>
      </c>
      <c r="B25" s="11" t="s">
        <v>46</v>
      </c>
      <c r="C25" s="24">
        <v>109658.22</v>
      </c>
      <c r="D25" s="12">
        <v>1249.7</v>
      </c>
      <c r="E25" s="12">
        <v>5436.34</v>
      </c>
      <c r="F25" s="12">
        <v>133100.04</v>
      </c>
      <c r="G25" s="25">
        <f t="shared" si="0"/>
        <v>249444.3</v>
      </c>
      <c r="M25" s="2"/>
      <c r="P25" s="2"/>
    </row>
    <row r="26" spans="1:16" ht="12.75">
      <c r="A26" s="10" t="s">
        <v>47</v>
      </c>
      <c r="B26" s="11" t="s">
        <v>48</v>
      </c>
      <c r="C26" s="24">
        <f>6011.77+125670.12</f>
        <v>131681.88999999998</v>
      </c>
      <c r="D26" s="12">
        <v>3562.61</v>
      </c>
      <c r="E26" s="12">
        <v>4922.83</v>
      </c>
      <c r="F26" s="12">
        <v>62.44</v>
      </c>
      <c r="G26" s="25">
        <f t="shared" si="0"/>
        <v>140229.76999999996</v>
      </c>
      <c r="M26" s="2"/>
      <c r="P26" s="2"/>
    </row>
    <row r="27" spans="1:16" ht="12.75">
      <c r="A27" s="10" t="s">
        <v>49</v>
      </c>
      <c r="B27" s="11" t="s">
        <v>50</v>
      </c>
      <c r="C27" s="24">
        <v>620880.66</v>
      </c>
      <c r="D27" s="12">
        <v>26985.73</v>
      </c>
      <c r="E27" s="12">
        <v>34694.99</v>
      </c>
      <c r="F27" s="12">
        <v>121784.17</v>
      </c>
      <c r="G27" s="25">
        <f t="shared" si="0"/>
        <v>804345.55</v>
      </c>
      <c r="M27" s="2"/>
      <c r="P27" s="2"/>
    </row>
    <row r="28" spans="1:16" ht="12.75">
      <c r="A28" s="10" t="s">
        <v>51</v>
      </c>
      <c r="B28" s="11" t="s">
        <v>52</v>
      </c>
      <c r="C28" s="24">
        <v>104662.55</v>
      </c>
      <c r="D28" s="12">
        <v>1601.58</v>
      </c>
      <c r="E28" s="12">
        <v>5183.14</v>
      </c>
      <c r="F28" s="12">
        <v>36313.35</v>
      </c>
      <c r="G28" s="25">
        <f t="shared" si="0"/>
        <v>147760.62</v>
      </c>
      <c r="M28" s="2"/>
      <c r="P28" s="2"/>
    </row>
    <row r="29" spans="1:16" ht="12.75">
      <c r="A29" s="10" t="s">
        <v>53</v>
      </c>
      <c r="B29" s="11" t="s">
        <v>54</v>
      </c>
      <c r="C29" s="24">
        <v>18288.1</v>
      </c>
      <c r="D29" s="12">
        <v>465.93</v>
      </c>
      <c r="E29" s="12">
        <v>1204.89</v>
      </c>
      <c r="F29" s="12">
        <v>1511.6</v>
      </c>
      <c r="G29" s="25">
        <f t="shared" si="0"/>
        <v>21470.519999999997</v>
      </c>
      <c r="M29" s="2"/>
      <c r="P29" s="2"/>
    </row>
    <row r="30" spans="1:16" ht="12.75">
      <c r="A30" s="10" t="s">
        <v>55</v>
      </c>
      <c r="B30" s="11" t="s">
        <v>56</v>
      </c>
      <c r="C30" s="24">
        <v>7546.26</v>
      </c>
      <c r="D30" s="12">
        <v>287.51</v>
      </c>
      <c r="E30" s="12">
        <v>518.13</v>
      </c>
      <c r="F30" s="12">
        <v>260.22</v>
      </c>
      <c r="G30" s="25">
        <f t="shared" si="0"/>
        <v>8612.119999999999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27474.07</v>
      </c>
      <c r="D31" s="12">
        <v>2363.88</v>
      </c>
      <c r="E31" s="12">
        <v>1949.18</v>
      </c>
      <c r="F31" s="12">
        <v>1160.6</v>
      </c>
      <c r="G31" s="25">
        <f t="shared" si="0"/>
        <v>32947.73</v>
      </c>
      <c r="M31" s="2"/>
      <c r="P31" s="2"/>
    </row>
    <row r="32" spans="1:16" ht="12.75">
      <c r="A32" s="10" t="s">
        <v>59</v>
      </c>
      <c r="B32" s="11" t="s">
        <v>60</v>
      </c>
      <c r="C32" s="24">
        <v>22987.34</v>
      </c>
      <c r="D32" s="12">
        <v>973.9</v>
      </c>
      <c r="E32" s="12">
        <v>4117.81</v>
      </c>
      <c r="F32" s="12">
        <v>2045</v>
      </c>
      <c r="G32" s="25">
        <f t="shared" si="0"/>
        <v>30124.050000000003</v>
      </c>
      <c r="M32" s="2"/>
      <c r="P32" s="2"/>
    </row>
    <row r="33" spans="1:16" ht="12.75">
      <c r="A33" s="10" t="s">
        <v>61</v>
      </c>
      <c r="B33" s="11" t="s">
        <v>62</v>
      </c>
      <c r="C33" s="24">
        <v>20395.68</v>
      </c>
      <c r="D33" s="12">
        <v>1255.46</v>
      </c>
      <c r="E33" s="12">
        <v>1249.89</v>
      </c>
      <c r="F33" s="12">
        <v>0</v>
      </c>
      <c r="G33" s="25">
        <f t="shared" si="0"/>
        <v>22901.03</v>
      </c>
      <c r="M33" s="2"/>
      <c r="P33" s="2"/>
    </row>
    <row r="34" spans="1:16" ht="12.75">
      <c r="A34" s="10" t="s">
        <v>63</v>
      </c>
      <c r="B34" s="11" t="s">
        <v>64</v>
      </c>
      <c r="C34" s="24">
        <v>32990.8</v>
      </c>
      <c r="D34" s="12">
        <v>240.43</v>
      </c>
      <c r="E34" s="12">
        <v>1441.7</v>
      </c>
      <c r="F34" s="12">
        <v>498.02</v>
      </c>
      <c r="G34" s="25">
        <f t="shared" si="0"/>
        <v>35170.95</v>
      </c>
      <c r="M34" s="2"/>
      <c r="P34" s="2"/>
    </row>
    <row r="35" spans="1:16" ht="12.75">
      <c r="A35" s="10" t="s">
        <v>65</v>
      </c>
      <c r="B35" s="11" t="s">
        <v>66</v>
      </c>
      <c r="C35" s="24">
        <f>6832.41+43877.31</f>
        <v>50709.72</v>
      </c>
      <c r="D35" s="12">
        <v>528.32</v>
      </c>
      <c r="E35" s="12">
        <v>1393.23</v>
      </c>
      <c r="F35" s="12">
        <v>2512.22</v>
      </c>
      <c r="G35" s="25">
        <f t="shared" si="0"/>
        <v>55143.490000000005</v>
      </c>
      <c r="M35" s="2"/>
      <c r="P35" s="2"/>
    </row>
    <row r="36" spans="1:16" ht="12.75">
      <c r="A36" s="10" t="s">
        <v>67</v>
      </c>
      <c r="B36" s="11" t="s">
        <v>68</v>
      </c>
      <c r="C36" s="24">
        <v>21887.25</v>
      </c>
      <c r="D36" s="12">
        <v>639.67</v>
      </c>
      <c r="E36" s="12">
        <v>505.84</v>
      </c>
      <c r="F36" s="12">
        <v>0</v>
      </c>
      <c r="G36" s="25">
        <f aca="true" t="shared" si="1" ref="G36:G67">C36+D36+E36+F36</f>
        <v>23032.76</v>
      </c>
      <c r="M36" s="2"/>
      <c r="P36" s="2"/>
    </row>
    <row r="37" spans="1:16" ht="12.75">
      <c r="A37" s="10" t="s">
        <v>69</v>
      </c>
      <c r="B37" s="11" t="s">
        <v>70</v>
      </c>
      <c r="C37" s="24">
        <v>29742.91</v>
      </c>
      <c r="D37" s="12">
        <v>3864.9</v>
      </c>
      <c r="E37" s="12">
        <v>2130.24</v>
      </c>
      <c r="F37" s="12">
        <v>0</v>
      </c>
      <c r="G37" s="25">
        <f t="shared" si="1"/>
        <v>35738.049999999996</v>
      </c>
      <c r="M37" s="2"/>
      <c r="P37" s="2"/>
    </row>
    <row r="38" spans="1:16" ht="12.75">
      <c r="A38" s="10" t="s">
        <v>71</v>
      </c>
      <c r="B38" s="11" t="s">
        <v>72</v>
      </c>
      <c r="C38" s="24">
        <v>42701.93</v>
      </c>
      <c r="D38" s="12">
        <v>727.59</v>
      </c>
      <c r="E38" s="12">
        <v>4678.75</v>
      </c>
      <c r="F38" s="12">
        <v>10249.01</v>
      </c>
      <c r="G38" s="25">
        <f t="shared" si="1"/>
        <v>58357.28</v>
      </c>
      <c r="M38" s="2"/>
      <c r="P38" s="2"/>
    </row>
    <row r="39" spans="1:16" ht="12.75">
      <c r="A39" s="10" t="s">
        <v>73</v>
      </c>
      <c r="B39" s="11" t="s">
        <v>74</v>
      </c>
      <c r="C39" s="24">
        <v>125455.77</v>
      </c>
      <c r="D39" s="12">
        <v>13615.25</v>
      </c>
      <c r="E39" s="12">
        <v>7127.840000000008</v>
      </c>
      <c r="F39" s="12">
        <v>24273.28</v>
      </c>
      <c r="G39" s="25">
        <f t="shared" si="1"/>
        <v>170472.14</v>
      </c>
      <c r="M39" s="2"/>
      <c r="P39" s="2"/>
    </row>
    <row r="40" spans="1:16" ht="12.75">
      <c r="A40" s="10" t="s">
        <v>75</v>
      </c>
      <c r="B40" s="11" t="s">
        <v>76</v>
      </c>
      <c r="C40" s="24">
        <f>49263.78+55404.83</f>
        <v>104668.61</v>
      </c>
      <c r="D40" s="12">
        <v>7327.34</v>
      </c>
      <c r="E40" s="12">
        <v>7775</v>
      </c>
      <c r="F40" s="12">
        <v>17251.93</v>
      </c>
      <c r="G40" s="25">
        <f t="shared" si="1"/>
        <v>137022.88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22463.67</v>
      </c>
      <c r="D41" s="12">
        <v>2817.07</v>
      </c>
      <c r="E41" s="12">
        <v>277.95</v>
      </c>
      <c r="F41" s="12">
        <v>0</v>
      </c>
      <c r="G41" s="25">
        <f t="shared" si="1"/>
        <v>25558.69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101219.24</v>
      </c>
      <c r="D42" s="12">
        <v>7152.17</v>
      </c>
      <c r="E42" s="12">
        <v>4378.35</v>
      </c>
      <c r="F42" s="12">
        <v>892.74</v>
      </c>
      <c r="G42" s="25">
        <f t="shared" si="1"/>
        <v>113642.50000000001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45197.26</v>
      </c>
      <c r="D43" s="12">
        <v>6764.86</v>
      </c>
      <c r="E43" s="12">
        <v>467.59</v>
      </c>
      <c r="F43" s="12">
        <v>0</v>
      </c>
      <c r="G43" s="25">
        <f t="shared" si="1"/>
        <v>52429.71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3320.6</v>
      </c>
      <c r="D44" s="12">
        <v>139.27</v>
      </c>
      <c r="E44" s="12">
        <v>31.97</v>
      </c>
      <c r="F44" s="12">
        <v>0</v>
      </c>
      <c r="G44" s="25">
        <f t="shared" si="1"/>
        <v>3491.8399999999997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296108.01</v>
      </c>
      <c r="D45" s="12">
        <v>9063.63</v>
      </c>
      <c r="E45" s="12">
        <v>21138</v>
      </c>
      <c r="F45" s="12">
        <v>509822.34</v>
      </c>
      <c r="G45" s="25">
        <f t="shared" si="1"/>
        <v>836131.98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8159.79</v>
      </c>
      <c r="D46" s="12">
        <v>1336.29</v>
      </c>
      <c r="E46" s="12">
        <v>1180.66</v>
      </c>
      <c r="F46" s="12">
        <v>3782.32</v>
      </c>
      <c r="G46" s="25">
        <f t="shared" si="1"/>
        <v>14459.06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68188.7</v>
      </c>
      <c r="D47" s="12">
        <v>1754.18</v>
      </c>
      <c r="E47" s="12">
        <v>2430.91</v>
      </c>
      <c r="F47" s="12">
        <v>48694.77</v>
      </c>
      <c r="G47" s="25">
        <f t="shared" si="1"/>
        <v>121068.56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f>62751.38+8795.12</f>
        <v>71546.5</v>
      </c>
      <c r="D48" s="12">
        <v>5229.77</v>
      </c>
      <c r="E48" s="12">
        <v>3553.32</v>
      </c>
      <c r="F48" s="12">
        <v>6273.16</v>
      </c>
      <c r="G48" s="25">
        <f t="shared" si="1"/>
        <v>86602.75000000001</v>
      </c>
      <c r="M48" s="2"/>
      <c r="P48" s="2"/>
    </row>
    <row r="49" spans="1:16" ht="12.75">
      <c r="A49" s="10" t="s">
        <v>93</v>
      </c>
      <c r="B49" s="11" t="s">
        <v>94</v>
      </c>
      <c r="C49" s="24">
        <v>43959.83</v>
      </c>
      <c r="D49" s="12">
        <v>1580.33</v>
      </c>
      <c r="E49" s="12">
        <v>1623.44</v>
      </c>
      <c r="F49" s="12">
        <v>438.28</v>
      </c>
      <c r="G49" s="25">
        <f t="shared" si="1"/>
        <v>47601.880000000005</v>
      </c>
      <c r="M49" s="2"/>
      <c r="P49" s="2"/>
    </row>
    <row r="50" spans="1:16" ht="12.75">
      <c r="A50" s="10" t="s">
        <v>95</v>
      </c>
      <c r="B50" s="11" t="s">
        <v>96</v>
      </c>
      <c r="C50" s="24">
        <v>37081.92</v>
      </c>
      <c r="D50" s="12">
        <v>3744.44</v>
      </c>
      <c r="E50" s="12">
        <v>1770.35</v>
      </c>
      <c r="F50" s="12">
        <v>670.78</v>
      </c>
      <c r="G50" s="25">
        <f t="shared" si="1"/>
        <v>43267.49</v>
      </c>
      <c r="M50" s="2"/>
      <c r="P50" s="2"/>
    </row>
    <row r="51" spans="1:16" ht="12.75">
      <c r="A51" s="10" t="s">
        <v>97</v>
      </c>
      <c r="B51" s="11" t="s">
        <v>98</v>
      </c>
      <c r="C51" s="24">
        <f>87658.76+9920.39</f>
        <v>97579.15</v>
      </c>
      <c r="D51" s="12">
        <v>4206.08</v>
      </c>
      <c r="E51" s="12">
        <v>4041.37</v>
      </c>
      <c r="F51" s="12">
        <v>62.44</v>
      </c>
      <c r="G51" s="25">
        <f t="shared" si="1"/>
        <v>105889.04</v>
      </c>
      <c r="M51" s="2"/>
      <c r="P51" s="2"/>
    </row>
    <row r="52" spans="1:16" ht="12.75">
      <c r="A52" s="10" t="s">
        <v>99</v>
      </c>
      <c r="B52" s="11" t="s">
        <v>100</v>
      </c>
      <c r="C52" s="24">
        <v>19037.61</v>
      </c>
      <c r="D52" s="12">
        <v>2279.09</v>
      </c>
      <c r="E52" s="12">
        <v>1374.76</v>
      </c>
      <c r="F52" s="12">
        <v>62.44</v>
      </c>
      <c r="G52" s="25">
        <f t="shared" si="1"/>
        <v>22753.899999999998</v>
      </c>
      <c r="M52" s="2"/>
      <c r="P52" s="2"/>
    </row>
    <row r="53" spans="1:16" ht="12.75">
      <c r="A53" s="10" t="s">
        <v>101</v>
      </c>
      <c r="B53" s="11" t="s">
        <v>102</v>
      </c>
      <c r="C53" s="24">
        <v>19353.94</v>
      </c>
      <c r="D53" s="12">
        <v>4593.08</v>
      </c>
      <c r="E53" s="12">
        <v>1163.47</v>
      </c>
      <c r="F53" s="12">
        <v>0</v>
      </c>
      <c r="G53" s="25">
        <f t="shared" si="1"/>
        <v>25110.489999999998</v>
      </c>
      <c r="M53" s="2"/>
      <c r="P53" s="2"/>
    </row>
    <row r="54" spans="1:16" ht="12.75">
      <c r="A54" s="10" t="s">
        <v>103</v>
      </c>
      <c r="B54" s="11" t="s">
        <v>104</v>
      </c>
      <c r="C54" s="24">
        <f>18160.93-301.06</f>
        <v>17859.87</v>
      </c>
      <c r="D54" s="12">
        <v>487.43</v>
      </c>
      <c r="E54" s="12">
        <v>1094.46</v>
      </c>
      <c r="F54" s="12">
        <v>0</v>
      </c>
      <c r="G54" s="25">
        <f t="shared" si="1"/>
        <v>19441.76</v>
      </c>
      <c r="M54" s="2"/>
      <c r="P54" s="2"/>
    </row>
    <row r="55" spans="1:16" ht="12.75">
      <c r="A55" s="10" t="s">
        <v>105</v>
      </c>
      <c r="B55" s="11" t="s">
        <v>106</v>
      </c>
      <c r="C55" s="24">
        <v>15303.46</v>
      </c>
      <c r="D55" s="12">
        <v>506.84</v>
      </c>
      <c r="E55" s="12">
        <v>295.9</v>
      </c>
      <c r="F55" s="12">
        <v>824.95</v>
      </c>
      <c r="G55" s="25">
        <f t="shared" si="1"/>
        <v>16931.149999999998</v>
      </c>
      <c r="M55" s="2"/>
      <c r="P55" s="2"/>
    </row>
    <row r="56" spans="1:16" ht="12.75">
      <c r="A56" s="10" t="s">
        <v>107</v>
      </c>
      <c r="B56" s="11" t="s">
        <v>108</v>
      </c>
      <c r="C56" s="24">
        <f>7157.94+20302.39</f>
        <v>27460.329999999998</v>
      </c>
      <c r="D56" s="12">
        <v>2359.78</v>
      </c>
      <c r="E56" s="12">
        <v>851.31</v>
      </c>
      <c r="F56" s="12">
        <v>0</v>
      </c>
      <c r="G56" s="25">
        <f t="shared" si="1"/>
        <v>30671.42</v>
      </c>
      <c r="M56" s="2"/>
      <c r="P56" s="2"/>
    </row>
    <row r="57" spans="1:16" ht="12.75">
      <c r="A57" s="10" t="s">
        <v>109</v>
      </c>
      <c r="B57" s="11" t="s">
        <v>110</v>
      </c>
      <c r="C57" s="24">
        <v>22521.05</v>
      </c>
      <c r="D57" s="12">
        <v>2224.24</v>
      </c>
      <c r="E57" s="12">
        <v>1146.17</v>
      </c>
      <c r="F57" s="12">
        <v>0</v>
      </c>
      <c r="G57" s="25">
        <f t="shared" si="1"/>
        <v>25891.46</v>
      </c>
      <c r="M57" s="2"/>
      <c r="P57" s="2"/>
    </row>
    <row r="58" spans="1:16" ht="12.75">
      <c r="A58" s="10" t="s">
        <v>111</v>
      </c>
      <c r="B58" s="11" t="s">
        <v>112</v>
      </c>
      <c r="C58" s="24">
        <v>11090.24</v>
      </c>
      <c r="D58" s="12">
        <v>760.85</v>
      </c>
      <c r="E58" s="12">
        <v>381.28</v>
      </c>
      <c r="F58" s="12">
        <v>0</v>
      </c>
      <c r="G58" s="25">
        <f t="shared" si="1"/>
        <v>12232.37</v>
      </c>
      <c r="M58" s="2"/>
      <c r="P58" s="2"/>
    </row>
    <row r="59" spans="1:16" ht="12.75">
      <c r="A59" s="10" t="s">
        <v>113</v>
      </c>
      <c r="B59" s="11" t="s">
        <v>114</v>
      </c>
      <c r="C59" s="24">
        <v>7566.58</v>
      </c>
      <c r="D59" s="12">
        <v>446.84</v>
      </c>
      <c r="E59" s="12">
        <v>472.24</v>
      </c>
      <c r="F59" s="12">
        <v>0</v>
      </c>
      <c r="G59" s="25">
        <f t="shared" si="1"/>
        <v>8485.66</v>
      </c>
      <c r="M59" s="2"/>
      <c r="P59" s="2"/>
    </row>
    <row r="60" spans="1:16" ht="12.75">
      <c r="A60" s="10" t="s">
        <v>115</v>
      </c>
      <c r="B60" s="11" t="s">
        <v>184</v>
      </c>
      <c r="C60" s="24">
        <v>5409.86</v>
      </c>
      <c r="D60" s="12">
        <v>47.75</v>
      </c>
      <c r="E60" s="12">
        <v>380.58</v>
      </c>
      <c r="F60" s="12">
        <v>0</v>
      </c>
      <c r="G60" s="25">
        <f t="shared" si="1"/>
        <v>5838.19</v>
      </c>
      <c r="M60" s="2"/>
      <c r="P60" s="2"/>
    </row>
    <row r="61" spans="1:16" ht="12.75">
      <c r="A61" s="10" t="s">
        <v>116</v>
      </c>
      <c r="B61" s="11" t="s">
        <v>117</v>
      </c>
      <c r="C61" s="24">
        <v>35286.65</v>
      </c>
      <c r="D61" s="12">
        <v>1881.93</v>
      </c>
      <c r="E61" s="12">
        <v>2181.13</v>
      </c>
      <c r="F61" s="12">
        <v>0</v>
      </c>
      <c r="G61" s="25">
        <f t="shared" si="1"/>
        <v>39349.71</v>
      </c>
      <c r="M61" s="2"/>
      <c r="P61" s="2"/>
    </row>
    <row r="62" spans="1:16" ht="12.75">
      <c r="A62" s="10" t="s">
        <v>118</v>
      </c>
      <c r="B62" s="11" t="s">
        <v>119</v>
      </c>
      <c r="C62" s="24">
        <v>197302.8</v>
      </c>
      <c r="D62" s="12">
        <v>8007.66</v>
      </c>
      <c r="E62" s="12">
        <v>22954.03</v>
      </c>
      <c r="F62" s="12">
        <v>84200.72</v>
      </c>
      <c r="G62" s="25">
        <f t="shared" si="1"/>
        <v>312465.20999999996</v>
      </c>
      <c r="M62" s="2"/>
      <c r="P62" s="2"/>
    </row>
    <row r="63" spans="1:16" ht="12.75">
      <c r="A63" s="10" t="s">
        <v>120</v>
      </c>
      <c r="B63" s="11" t="s">
        <v>121</v>
      </c>
      <c r="C63" s="24">
        <v>36160.28</v>
      </c>
      <c r="D63" s="12">
        <v>385.52</v>
      </c>
      <c r="E63" s="12">
        <v>3215.49</v>
      </c>
      <c r="F63" s="12">
        <v>16358.87</v>
      </c>
      <c r="G63" s="25">
        <f t="shared" si="1"/>
        <v>56120.159999999996</v>
      </c>
      <c r="M63" s="2"/>
      <c r="P63" s="2"/>
    </row>
    <row r="64" spans="1:16" ht="12.75">
      <c r="A64" s="10" t="s">
        <v>122</v>
      </c>
      <c r="B64" s="11" t="s">
        <v>123</v>
      </c>
      <c r="C64" s="24">
        <v>2971.67</v>
      </c>
      <c r="D64" s="12">
        <v>528.69</v>
      </c>
      <c r="E64" s="12">
        <v>93.78</v>
      </c>
      <c r="F64" s="12">
        <v>0</v>
      </c>
      <c r="G64" s="25">
        <f t="shared" si="1"/>
        <v>3594.1400000000003</v>
      </c>
      <c r="M64" s="2"/>
      <c r="P64" s="2"/>
    </row>
    <row r="65" spans="1:16" ht="12.75">
      <c r="A65" s="10" t="s">
        <v>124</v>
      </c>
      <c r="B65" s="11" t="s">
        <v>125</v>
      </c>
      <c r="C65" s="24">
        <v>22534.94</v>
      </c>
      <c r="D65" s="12">
        <v>2090.19</v>
      </c>
      <c r="E65" s="12">
        <v>1196.84</v>
      </c>
      <c r="F65" s="12">
        <v>99.72</v>
      </c>
      <c r="G65" s="25">
        <f t="shared" si="1"/>
        <v>25921.69</v>
      </c>
      <c r="M65" s="2"/>
      <c r="P65" s="2"/>
    </row>
    <row r="66" spans="1:16" ht="12.75">
      <c r="A66" s="10" t="s">
        <v>126</v>
      </c>
      <c r="B66" s="11" t="s">
        <v>127</v>
      </c>
      <c r="C66" s="24">
        <v>62003.83</v>
      </c>
      <c r="D66" s="12">
        <v>5548.25</v>
      </c>
      <c r="E66" s="12">
        <v>1991.5</v>
      </c>
      <c r="F66" s="12">
        <v>3656.57</v>
      </c>
      <c r="G66" s="25">
        <f t="shared" si="1"/>
        <v>73200.15000000001</v>
      </c>
      <c r="M66" s="2"/>
      <c r="P66" s="2"/>
    </row>
    <row r="67" spans="1:16" ht="12.75">
      <c r="A67" s="10" t="s">
        <v>128</v>
      </c>
      <c r="B67" s="11" t="s">
        <v>129</v>
      </c>
      <c r="C67" s="24">
        <v>10347.22</v>
      </c>
      <c r="D67" s="12">
        <v>158.64</v>
      </c>
      <c r="E67" s="12">
        <v>305.19</v>
      </c>
      <c r="F67" s="12">
        <v>6964.83</v>
      </c>
      <c r="G67" s="25">
        <f t="shared" si="1"/>
        <v>17775.879999999997</v>
      </c>
      <c r="M67" s="2"/>
      <c r="P67" s="2"/>
    </row>
    <row r="68" spans="1:16" ht="12.75">
      <c r="A68" s="10" t="s">
        <v>130</v>
      </c>
      <c r="B68" s="11" t="s">
        <v>131</v>
      </c>
      <c r="C68" s="24">
        <v>233281.61</v>
      </c>
      <c r="D68" s="12">
        <v>13222.75</v>
      </c>
      <c r="E68" s="12">
        <v>19514.36000000005</v>
      </c>
      <c r="F68" s="12">
        <v>89000.69</v>
      </c>
      <c r="G68" s="25">
        <f aca="true" t="shared" si="2" ref="G68:G98">C68+D68+E68+F68</f>
        <v>355019.41000000003</v>
      </c>
      <c r="M68" s="2"/>
      <c r="P68" s="2"/>
    </row>
    <row r="69" spans="1:16" ht="12.75">
      <c r="A69" s="10" t="s">
        <v>132</v>
      </c>
      <c r="B69" s="11" t="s">
        <v>133</v>
      </c>
      <c r="C69" s="24">
        <v>7263.05</v>
      </c>
      <c r="D69" s="12">
        <v>437.18</v>
      </c>
      <c r="E69" s="12">
        <v>167.9</v>
      </c>
      <c r="F69" s="12">
        <v>0</v>
      </c>
      <c r="G69" s="25">
        <f t="shared" si="2"/>
        <v>7868.13</v>
      </c>
      <c r="M69" s="2"/>
      <c r="P69" s="2"/>
    </row>
    <row r="70" spans="1:16" ht="12.75">
      <c r="A70" s="10" t="s">
        <v>134</v>
      </c>
      <c r="B70" s="11" t="s">
        <v>135</v>
      </c>
      <c r="C70" s="24">
        <v>5552.32</v>
      </c>
      <c r="D70" s="12">
        <v>39.91</v>
      </c>
      <c r="E70" s="12">
        <v>150.36</v>
      </c>
      <c r="F70" s="12">
        <v>0</v>
      </c>
      <c r="G70" s="25">
        <f t="shared" si="2"/>
        <v>5742.589999999999</v>
      </c>
      <c r="M70" s="2"/>
      <c r="P70" s="2"/>
    </row>
    <row r="71" spans="1:16" ht="12.75">
      <c r="A71" s="10" t="s">
        <v>136</v>
      </c>
      <c r="B71" s="11" t="s">
        <v>137</v>
      </c>
      <c r="C71" s="24">
        <f>75134.22+53784+4895.5+7322.85</f>
        <v>141136.57</v>
      </c>
      <c r="D71" s="12">
        <v>2074.93</v>
      </c>
      <c r="E71" s="12">
        <v>4183.34</v>
      </c>
      <c r="F71" s="12">
        <v>79175.07</v>
      </c>
      <c r="G71" s="25">
        <f t="shared" si="2"/>
        <v>226569.91</v>
      </c>
      <c r="M71" s="2"/>
      <c r="P71" s="2"/>
    </row>
    <row r="72" spans="1:16" ht="12.75">
      <c r="A72" s="10" t="s">
        <v>138</v>
      </c>
      <c r="B72" s="11" t="s">
        <v>139</v>
      </c>
      <c r="C72" s="24">
        <v>182443.21</v>
      </c>
      <c r="D72" s="12">
        <v>1851.8</v>
      </c>
      <c r="E72" s="12">
        <v>14967.75</v>
      </c>
      <c r="F72" s="12">
        <v>67398.62</v>
      </c>
      <c r="G72" s="25">
        <f t="shared" si="2"/>
        <v>266661.38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>
        <v>0</v>
      </c>
      <c r="E73" s="12">
        <v>0</v>
      </c>
      <c r="F73" s="12">
        <v>0</v>
      </c>
      <c r="G73" s="25">
        <f t="shared" si="2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f>6765.87+15726.61</f>
        <v>22492.48</v>
      </c>
      <c r="D74" s="12">
        <v>1564.06</v>
      </c>
      <c r="E74" s="12">
        <v>488.68</v>
      </c>
      <c r="F74" s="12">
        <v>685.38</v>
      </c>
      <c r="G74" s="25">
        <f t="shared" si="2"/>
        <v>25230.600000000002</v>
      </c>
      <c r="M74" s="2"/>
      <c r="P74" s="2"/>
    </row>
    <row r="75" spans="1:16" ht="12.75">
      <c r="A75" s="10" t="s">
        <v>144</v>
      </c>
      <c r="B75" s="11" t="s">
        <v>145</v>
      </c>
      <c r="C75" s="24">
        <v>56660.98</v>
      </c>
      <c r="D75" s="12">
        <v>908.65</v>
      </c>
      <c r="E75" s="12">
        <v>1879.25</v>
      </c>
      <c r="F75" s="12">
        <v>32734.41</v>
      </c>
      <c r="G75" s="25">
        <f t="shared" si="2"/>
        <v>92183.29000000001</v>
      </c>
      <c r="M75" s="2"/>
      <c r="P75" s="2"/>
    </row>
    <row r="76" spans="1:16" ht="12.75">
      <c r="A76" s="10" t="s">
        <v>146</v>
      </c>
      <c r="B76" s="11" t="s">
        <v>147</v>
      </c>
      <c r="C76" s="24">
        <v>9544.87</v>
      </c>
      <c r="D76" s="12">
        <v>142.79</v>
      </c>
      <c r="E76" s="12">
        <v>611.78</v>
      </c>
      <c r="F76" s="12">
        <v>0</v>
      </c>
      <c r="G76" s="25">
        <f t="shared" si="2"/>
        <v>10299.440000000002</v>
      </c>
      <c r="M76" s="2"/>
      <c r="P76" s="2"/>
    </row>
    <row r="77" spans="1:16" ht="12.75">
      <c r="A77" s="10" t="s">
        <v>148</v>
      </c>
      <c r="B77" s="11" t="s">
        <v>149</v>
      </c>
      <c r="C77" s="24">
        <v>27690.46</v>
      </c>
      <c r="D77" s="12">
        <v>187.61</v>
      </c>
      <c r="E77" s="12">
        <v>486.15</v>
      </c>
      <c r="F77" s="12">
        <v>575.1</v>
      </c>
      <c r="G77" s="25">
        <f t="shared" si="2"/>
        <v>28939.32</v>
      </c>
      <c r="M77" s="2"/>
      <c r="P77" s="2"/>
    </row>
    <row r="78" spans="1:16" ht="12.75">
      <c r="A78" s="13" t="s">
        <v>150</v>
      </c>
      <c r="B78" s="14" t="s">
        <v>151</v>
      </c>
      <c r="C78" s="24">
        <v>9350.55</v>
      </c>
      <c r="D78" s="12">
        <v>1280.67</v>
      </c>
      <c r="E78" s="12">
        <v>545.57</v>
      </c>
      <c r="F78" s="12">
        <v>0</v>
      </c>
      <c r="G78" s="25">
        <f t="shared" si="2"/>
        <v>11176.789999999999</v>
      </c>
      <c r="M78" s="2"/>
      <c r="P78" s="2"/>
    </row>
    <row r="79" spans="1:16" ht="12.75">
      <c r="A79" s="15" t="s">
        <v>152</v>
      </c>
      <c r="B79" s="16" t="s">
        <v>153</v>
      </c>
      <c r="C79" s="24">
        <v>18023.54</v>
      </c>
      <c r="D79" s="12">
        <v>1768.85</v>
      </c>
      <c r="E79" s="12">
        <v>1176.76</v>
      </c>
      <c r="F79" s="12">
        <v>0</v>
      </c>
      <c r="G79" s="25">
        <f t="shared" si="2"/>
        <v>20969.149999999998</v>
      </c>
      <c r="M79" s="2"/>
      <c r="P79" s="2"/>
    </row>
    <row r="80" spans="1:16" ht="12.75">
      <c r="A80" s="15" t="s">
        <v>154</v>
      </c>
      <c r="B80" s="16" t="s">
        <v>155</v>
      </c>
      <c r="C80" s="24">
        <v>4746.75</v>
      </c>
      <c r="D80" s="12">
        <v>294.34</v>
      </c>
      <c r="E80" s="12">
        <v>0</v>
      </c>
      <c r="F80" s="12">
        <v>0</v>
      </c>
      <c r="G80" s="25">
        <f t="shared" si="2"/>
        <v>5041.09</v>
      </c>
      <c r="M80" s="2"/>
      <c r="P80" s="2"/>
    </row>
    <row r="81" spans="1:16" ht="12.75">
      <c r="A81" s="15" t="s">
        <v>156</v>
      </c>
      <c r="B81" s="16" t="s">
        <v>157</v>
      </c>
      <c r="C81" s="24">
        <v>9972.86</v>
      </c>
      <c r="D81" s="12">
        <v>1046.01</v>
      </c>
      <c r="E81" s="12">
        <v>653.19</v>
      </c>
      <c r="F81" s="12">
        <v>1819.74</v>
      </c>
      <c r="G81" s="25">
        <f t="shared" si="2"/>
        <v>13491.800000000001</v>
      </c>
      <c r="M81" s="2"/>
      <c r="P81" s="2"/>
    </row>
    <row r="82" spans="1:16" ht="12.75">
      <c r="A82" s="15" t="s">
        <v>158</v>
      </c>
      <c r="B82" s="16" t="s">
        <v>159</v>
      </c>
      <c r="C82" s="24">
        <v>7350.09</v>
      </c>
      <c r="D82" s="12">
        <v>315.24</v>
      </c>
      <c r="E82" s="12">
        <v>360.83</v>
      </c>
      <c r="F82" s="12">
        <v>0</v>
      </c>
      <c r="G82" s="25">
        <f t="shared" si="2"/>
        <v>8026.16</v>
      </c>
      <c r="M82" s="2"/>
      <c r="P82" s="2"/>
    </row>
    <row r="83" spans="1:16" ht="12.75">
      <c r="A83" s="15" t="s">
        <v>160</v>
      </c>
      <c r="B83" s="16" t="s">
        <v>161</v>
      </c>
      <c r="C83" s="24">
        <v>26283.74</v>
      </c>
      <c r="D83" s="12">
        <v>3637.79</v>
      </c>
      <c r="E83" s="12">
        <v>1554.23</v>
      </c>
      <c r="F83" s="12">
        <v>437.78</v>
      </c>
      <c r="G83" s="25">
        <f t="shared" si="2"/>
        <v>31913.54</v>
      </c>
      <c r="M83" s="2"/>
      <c r="P83" s="2"/>
    </row>
    <row r="84" spans="1:16" ht="12.75">
      <c r="A84" s="15" t="s">
        <v>162</v>
      </c>
      <c r="B84" s="16" t="s">
        <v>163</v>
      </c>
      <c r="C84" s="24">
        <v>5317.01</v>
      </c>
      <c r="D84" s="12">
        <v>85.65</v>
      </c>
      <c r="E84" s="12">
        <v>0</v>
      </c>
      <c r="F84" s="12">
        <v>3297.67</v>
      </c>
      <c r="G84" s="25">
        <f t="shared" si="2"/>
        <v>8700.33</v>
      </c>
      <c r="M84" s="2"/>
      <c r="P84" s="2"/>
    </row>
    <row r="85" spans="1:16" ht="12.75">
      <c r="A85" s="17" t="s">
        <v>164</v>
      </c>
      <c r="B85" s="18" t="s">
        <v>165</v>
      </c>
      <c r="C85" s="24">
        <v>7527.92</v>
      </c>
      <c r="D85" s="12">
        <v>16.59</v>
      </c>
      <c r="E85" s="12">
        <v>215.51</v>
      </c>
      <c r="F85" s="12">
        <v>0</v>
      </c>
      <c r="G85" s="25">
        <f t="shared" si="2"/>
        <v>7760.02</v>
      </c>
      <c r="M85" s="2"/>
      <c r="P85" s="2"/>
    </row>
    <row r="86" spans="1:16" ht="12.75">
      <c r="A86" s="17" t="s">
        <v>166</v>
      </c>
      <c r="B86" s="19" t="s">
        <v>167</v>
      </c>
      <c r="C86" s="24">
        <v>6565.29</v>
      </c>
      <c r="D86" s="12">
        <v>0</v>
      </c>
      <c r="E86" s="12">
        <v>1066.83</v>
      </c>
      <c r="F86" s="12">
        <v>3171.08</v>
      </c>
      <c r="G86" s="25">
        <f t="shared" si="2"/>
        <v>10803.2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>
        <v>0</v>
      </c>
      <c r="E87" s="12">
        <v>0</v>
      </c>
      <c r="F87" s="21">
        <v>0</v>
      </c>
      <c r="G87" s="26">
        <f t="shared" si="2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8100.38</v>
      </c>
      <c r="D88" s="12">
        <v>60.34</v>
      </c>
      <c r="E88" s="12">
        <v>425.13</v>
      </c>
      <c r="F88" s="21">
        <v>16625.33</v>
      </c>
      <c r="G88" s="26">
        <f t="shared" si="2"/>
        <v>25211.18</v>
      </c>
      <c r="M88" s="2"/>
      <c r="P88" s="2"/>
    </row>
    <row r="89" spans="1:16" ht="12.75">
      <c r="A89" s="15" t="s">
        <v>172</v>
      </c>
      <c r="B89" s="15" t="s">
        <v>173</v>
      </c>
      <c r="C89" s="29">
        <v>4640.42</v>
      </c>
      <c r="D89" s="12">
        <v>28.47</v>
      </c>
      <c r="E89" s="12">
        <v>305.36</v>
      </c>
      <c r="F89" s="21">
        <v>99.72</v>
      </c>
      <c r="G89" s="26">
        <f t="shared" si="2"/>
        <v>5073.97</v>
      </c>
      <c r="M89" s="2"/>
      <c r="P89" s="2"/>
    </row>
    <row r="90" spans="1:16" ht="12.75">
      <c r="A90" s="15" t="s">
        <v>174</v>
      </c>
      <c r="B90" s="15" t="s">
        <v>175</v>
      </c>
      <c r="C90" s="29">
        <v>5313.85</v>
      </c>
      <c r="D90" s="12">
        <v>239.02</v>
      </c>
      <c r="E90" s="12">
        <v>414.23</v>
      </c>
      <c r="F90" s="21">
        <v>1453.44</v>
      </c>
      <c r="G90" s="26">
        <f t="shared" si="2"/>
        <v>7420.540000000001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>
        <v>0</v>
      </c>
      <c r="E91" s="12">
        <v>0</v>
      </c>
      <c r="F91" s="21">
        <v>0</v>
      </c>
      <c r="G91" s="26">
        <f t="shared" si="2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488.67</v>
      </c>
      <c r="D92" s="12">
        <v>0</v>
      </c>
      <c r="E92" s="30">
        <v>19.54</v>
      </c>
      <c r="F92" s="21">
        <v>0</v>
      </c>
      <c r="G92" s="26">
        <f t="shared" si="2"/>
        <v>508.21000000000004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>
        <v>0</v>
      </c>
      <c r="E93" s="30">
        <v>0</v>
      </c>
      <c r="F93" s="21">
        <v>0</v>
      </c>
      <c r="G93" s="26">
        <f t="shared" si="2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6558.02</v>
      </c>
      <c r="D94" s="12">
        <v>1018</v>
      </c>
      <c r="E94" s="12">
        <v>104.21</v>
      </c>
      <c r="F94" s="12">
        <v>0</v>
      </c>
      <c r="G94" s="34">
        <f t="shared" si="2"/>
        <v>7680.2300000000005</v>
      </c>
      <c r="M94" s="2"/>
      <c r="P94" s="2"/>
    </row>
    <row r="95" spans="1:16" ht="12.75">
      <c r="A95" s="35" t="s">
        <v>186</v>
      </c>
      <c r="B95" s="36" t="s">
        <v>187</v>
      </c>
      <c r="C95" s="12">
        <v>0</v>
      </c>
      <c r="D95" s="12">
        <v>71.54</v>
      </c>
      <c r="E95" s="12">
        <v>68.8</v>
      </c>
      <c r="F95" s="12">
        <v>0</v>
      </c>
      <c r="G95" s="34">
        <f t="shared" si="2"/>
        <v>140.34</v>
      </c>
      <c r="M95" s="2"/>
      <c r="P95" s="2"/>
    </row>
    <row r="96" spans="1:16" ht="12.75">
      <c r="A96" s="19" t="s">
        <v>188</v>
      </c>
      <c r="B96" s="37" t="s">
        <v>189</v>
      </c>
      <c r="C96" s="12">
        <v>0</v>
      </c>
      <c r="D96" s="12">
        <v>0</v>
      </c>
      <c r="E96" s="12">
        <v>54.6</v>
      </c>
      <c r="F96" s="12">
        <v>0</v>
      </c>
      <c r="G96" s="34">
        <f t="shared" si="2"/>
        <v>54.6</v>
      </c>
      <c r="M96" s="2"/>
      <c r="P96" s="2"/>
    </row>
    <row r="97" spans="1:16" ht="12.75">
      <c r="A97" s="35" t="s">
        <v>190</v>
      </c>
      <c r="B97" s="37" t="s">
        <v>191</v>
      </c>
      <c r="C97" s="12">
        <v>0</v>
      </c>
      <c r="D97" s="12">
        <v>27.88</v>
      </c>
      <c r="E97" s="12">
        <v>143.31</v>
      </c>
      <c r="F97" s="12">
        <v>0</v>
      </c>
      <c r="G97" s="34">
        <f t="shared" si="2"/>
        <v>171.19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0</v>
      </c>
      <c r="D98" s="21">
        <v>1291.07</v>
      </c>
      <c r="E98" s="21">
        <v>844.84</v>
      </c>
      <c r="F98" s="21">
        <v>1359.34</v>
      </c>
      <c r="G98" s="43">
        <f t="shared" si="2"/>
        <v>3495.25</v>
      </c>
      <c r="M98" s="2"/>
      <c r="P98" s="2"/>
    </row>
    <row r="99" spans="1:16" ht="14.25" customHeight="1" thickBot="1">
      <c r="A99" s="39"/>
      <c r="B99" s="39"/>
      <c r="C99" s="40">
        <f>SUM(C4:C98)</f>
        <v>4451502.529999999</v>
      </c>
      <c r="D99" s="41">
        <v>207641.93</v>
      </c>
      <c r="E99" s="42">
        <v>264933.57</v>
      </c>
      <c r="F99" s="42">
        <v>1636251.86</v>
      </c>
      <c r="G99" s="44">
        <f>SUM(G4:G98)</f>
        <v>6560329.890000001</v>
      </c>
      <c r="M99" s="2"/>
      <c r="P99" s="2"/>
    </row>
  </sheetData>
  <mergeCells count="1"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E9" sqref="E9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200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199</v>
      </c>
      <c r="D3" s="23" t="s">
        <v>201</v>
      </c>
      <c r="E3" s="23" t="s">
        <v>202</v>
      </c>
      <c r="F3" s="23" t="s">
        <v>203</v>
      </c>
      <c r="G3" s="23" t="s">
        <v>204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26354.65</v>
      </c>
      <c r="D4" s="12"/>
      <c r="E4" s="12"/>
      <c r="F4" s="12"/>
      <c r="G4" s="25">
        <f aca="true" t="shared" si="0" ref="G4:G35">C4+D4+E4+F4</f>
        <v>26354.65</v>
      </c>
      <c r="M4" s="2"/>
      <c r="P4" s="2"/>
    </row>
    <row r="5" spans="1:16" ht="12.75">
      <c r="A5" s="10" t="s">
        <v>5</v>
      </c>
      <c r="B5" s="11" t="s">
        <v>6</v>
      </c>
      <c r="C5" s="24">
        <v>11851.07</v>
      </c>
      <c r="D5" s="12"/>
      <c r="E5" s="12"/>
      <c r="F5" s="12"/>
      <c r="G5" s="25">
        <f t="shared" si="0"/>
        <v>11851.07</v>
      </c>
      <c r="M5" s="2"/>
      <c r="P5" s="2"/>
    </row>
    <row r="6" spans="1:16" ht="12.75">
      <c r="A6" s="10" t="s">
        <v>7</v>
      </c>
      <c r="B6" s="11" t="s">
        <v>8</v>
      </c>
      <c r="C6" s="24">
        <v>21697.14</v>
      </c>
      <c r="D6" s="12"/>
      <c r="E6" s="12"/>
      <c r="F6" s="12"/>
      <c r="G6" s="25">
        <f t="shared" si="0"/>
        <v>21697.14</v>
      </c>
      <c r="M6" s="2"/>
      <c r="P6" s="2"/>
    </row>
    <row r="7" spans="1:16" ht="12.75">
      <c r="A7" s="10" t="s">
        <v>9</v>
      </c>
      <c r="B7" s="11" t="s">
        <v>10</v>
      </c>
      <c r="C7" s="24">
        <v>27278.19</v>
      </c>
      <c r="D7" s="12"/>
      <c r="E7" s="12"/>
      <c r="F7" s="12"/>
      <c r="G7" s="25">
        <f t="shared" si="0"/>
        <v>27278.19</v>
      </c>
      <c r="M7" s="2"/>
      <c r="P7" s="2"/>
    </row>
    <row r="8" spans="1:16" ht="12.75">
      <c r="A8" s="10" t="s">
        <v>11</v>
      </c>
      <c r="B8" s="11" t="s">
        <v>12</v>
      </c>
      <c r="C8" s="24">
        <v>238512.97</v>
      </c>
      <c r="D8" s="12"/>
      <c r="E8" s="12"/>
      <c r="F8" s="12"/>
      <c r="G8" s="25">
        <f t="shared" si="0"/>
        <v>238512.97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/>
      <c r="E9" s="12"/>
      <c r="F9" s="12"/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15393.51</v>
      </c>
      <c r="D10" s="12"/>
      <c r="E10" s="12"/>
      <c r="F10" s="12"/>
      <c r="G10" s="25">
        <f t="shared" si="0"/>
        <v>15393.51</v>
      </c>
      <c r="M10" s="2"/>
      <c r="P10" s="2"/>
    </row>
    <row r="11" spans="1:16" ht="12.75">
      <c r="A11" s="10" t="s">
        <v>17</v>
      </c>
      <c r="B11" s="11" t="s">
        <v>18</v>
      </c>
      <c r="C11" s="24">
        <v>70407.57</v>
      </c>
      <c r="D11" s="12"/>
      <c r="E11" s="12"/>
      <c r="F11" s="12"/>
      <c r="G11" s="25">
        <f t="shared" si="0"/>
        <v>70407.57</v>
      </c>
      <c r="M11" s="2"/>
      <c r="P11" s="2"/>
    </row>
    <row r="12" spans="1:16" ht="12.75">
      <c r="A12" s="10" t="s">
        <v>19</v>
      </c>
      <c r="B12" s="11" t="s">
        <v>20</v>
      </c>
      <c r="C12" s="24">
        <v>46147.46</v>
      </c>
      <c r="D12" s="12"/>
      <c r="E12" s="12"/>
      <c r="F12" s="12"/>
      <c r="G12" s="25">
        <f t="shared" si="0"/>
        <v>46147.46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/>
      <c r="E13" s="12"/>
      <c r="F13" s="12"/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110126.31</v>
      </c>
      <c r="D14" s="12"/>
      <c r="E14" s="12"/>
      <c r="F14" s="12"/>
      <c r="G14" s="25">
        <f t="shared" si="0"/>
        <v>110126.31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/>
      <c r="E15" s="12"/>
      <c r="F15" s="12"/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40527.68</v>
      </c>
      <c r="D16" s="12"/>
      <c r="E16" s="12"/>
      <c r="F16" s="12"/>
      <c r="G16" s="25">
        <f t="shared" si="0"/>
        <v>40527.68</v>
      </c>
      <c r="M16" s="2"/>
      <c r="P16" s="2"/>
    </row>
    <row r="17" spans="1:16" ht="12.75">
      <c r="A17" s="10" t="s">
        <v>29</v>
      </c>
      <c r="B17" s="11" t="s">
        <v>30</v>
      </c>
      <c r="C17" s="24">
        <v>201845.39</v>
      </c>
      <c r="D17" s="12"/>
      <c r="E17" s="12"/>
      <c r="F17" s="12"/>
      <c r="G17" s="25">
        <f t="shared" si="0"/>
        <v>201845.39</v>
      </c>
      <c r="M17" s="2"/>
      <c r="P17" s="2"/>
    </row>
    <row r="18" spans="1:16" ht="12.75">
      <c r="A18" s="10" t="s">
        <v>31</v>
      </c>
      <c r="B18" s="11" t="s">
        <v>32</v>
      </c>
      <c r="C18" s="24">
        <v>44718.93</v>
      </c>
      <c r="D18" s="12"/>
      <c r="E18" s="12"/>
      <c r="F18" s="12"/>
      <c r="G18" s="25">
        <f t="shared" si="0"/>
        <v>44718.93</v>
      </c>
      <c r="M18" s="2"/>
      <c r="P18" s="2"/>
    </row>
    <row r="19" spans="1:16" ht="12.75">
      <c r="A19" s="10" t="s">
        <v>33</v>
      </c>
      <c r="B19" s="11" t="s">
        <v>34</v>
      </c>
      <c r="C19" s="24">
        <v>75857.79</v>
      </c>
      <c r="D19" s="12"/>
      <c r="E19" s="12"/>
      <c r="F19" s="12"/>
      <c r="G19" s="25">
        <f t="shared" si="0"/>
        <v>75857.79</v>
      </c>
      <c r="M19" s="2"/>
      <c r="P19" s="2"/>
    </row>
    <row r="20" spans="1:16" ht="12.75">
      <c r="A20" s="10" t="s">
        <v>35</v>
      </c>
      <c r="B20" s="11" t="s">
        <v>36</v>
      </c>
      <c r="C20" s="24">
        <v>75018.7</v>
      </c>
      <c r="D20" s="12"/>
      <c r="E20" s="12"/>
      <c r="F20" s="12"/>
      <c r="G20" s="25">
        <f t="shared" si="0"/>
        <v>75018.7</v>
      </c>
      <c r="M20" s="2"/>
      <c r="P20" s="2"/>
    </row>
    <row r="21" spans="1:16" ht="12.75">
      <c r="A21" s="10" t="s">
        <v>37</v>
      </c>
      <c r="B21" s="11" t="s">
        <v>38</v>
      </c>
      <c r="C21" s="24">
        <v>103868.92</v>
      </c>
      <c r="D21" s="12"/>
      <c r="E21" s="12"/>
      <c r="F21" s="12"/>
      <c r="G21" s="25">
        <f t="shared" si="0"/>
        <v>103868.92</v>
      </c>
      <c r="M21" s="2"/>
      <c r="P21" s="2"/>
    </row>
    <row r="22" spans="1:16" ht="12.75">
      <c r="A22" s="10" t="s">
        <v>39</v>
      </c>
      <c r="B22" s="11" t="s">
        <v>40</v>
      </c>
      <c r="C22" s="24">
        <v>105098.47</v>
      </c>
      <c r="D22" s="12"/>
      <c r="E22" s="12"/>
      <c r="F22" s="12"/>
      <c r="G22" s="25">
        <f t="shared" si="0"/>
        <v>105098.47</v>
      </c>
      <c r="M22" s="2"/>
      <c r="P22" s="2"/>
    </row>
    <row r="23" spans="1:16" ht="12.75">
      <c r="A23" s="10" t="s">
        <v>41</v>
      </c>
      <c r="B23" s="11" t="s">
        <v>42</v>
      </c>
      <c r="C23" s="24">
        <v>110229.69</v>
      </c>
      <c r="D23" s="12"/>
      <c r="E23" s="12"/>
      <c r="F23" s="12"/>
      <c r="G23" s="25">
        <f t="shared" si="0"/>
        <v>110229.69</v>
      </c>
      <c r="M23" s="2"/>
      <c r="P23" s="2"/>
    </row>
    <row r="24" spans="1:16" ht="12.75">
      <c r="A24" s="10" t="s">
        <v>43</v>
      </c>
      <c r="B24" s="11" t="s">
        <v>44</v>
      </c>
      <c r="C24" s="24">
        <v>35337.75</v>
      </c>
      <c r="D24" s="12"/>
      <c r="E24" s="12"/>
      <c r="F24" s="12"/>
      <c r="G24" s="25">
        <f t="shared" si="0"/>
        <v>35337.75</v>
      </c>
      <c r="M24" s="2"/>
      <c r="P24" s="2"/>
    </row>
    <row r="25" spans="1:16" ht="12.75">
      <c r="A25" s="10" t="s">
        <v>45</v>
      </c>
      <c r="B25" s="11" t="s">
        <v>46</v>
      </c>
      <c r="C25" s="24">
        <v>142424.51</v>
      </c>
      <c r="D25" s="12"/>
      <c r="E25" s="12"/>
      <c r="F25" s="12"/>
      <c r="G25" s="25">
        <f t="shared" si="0"/>
        <v>142424.51</v>
      </c>
      <c r="M25" s="2"/>
      <c r="P25" s="2"/>
    </row>
    <row r="26" spans="1:16" ht="12.75">
      <c r="A26" s="10" t="s">
        <v>47</v>
      </c>
      <c r="B26" s="11" t="s">
        <v>48</v>
      </c>
      <c r="C26" s="24">
        <v>211439.53</v>
      </c>
      <c r="D26" s="12"/>
      <c r="E26" s="12"/>
      <c r="F26" s="12"/>
      <c r="G26" s="25">
        <f t="shared" si="0"/>
        <v>211439.53</v>
      </c>
      <c r="M26" s="2"/>
      <c r="P26" s="2"/>
    </row>
    <row r="27" spans="1:16" ht="12.75">
      <c r="A27" s="10" t="s">
        <v>49</v>
      </c>
      <c r="B27" s="11" t="s">
        <v>50</v>
      </c>
      <c r="C27" s="24">
        <v>886567.15</v>
      </c>
      <c r="D27" s="12"/>
      <c r="E27" s="12"/>
      <c r="F27" s="12"/>
      <c r="G27" s="25">
        <f t="shared" si="0"/>
        <v>886567.15</v>
      </c>
      <c r="M27" s="2"/>
      <c r="P27" s="2"/>
    </row>
    <row r="28" spans="1:16" ht="12.75">
      <c r="A28" s="10" t="s">
        <v>51</v>
      </c>
      <c r="B28" s="11" t="s">
        <v>52</v>
      </c>
      <c r="C28" s="24">
        <v>161785.25</v>
      </c>
      <c r="D28" s="12"/>
      <c r="E28" s="12"/>
      <c r="F28" s="12"/>
      <c r="G28" s="25">
        <f t="shared" si="0"/>
        <v>161785.25</v>
      </c>
      <c r="M28" s="2"/>
      <c r="P28" s="2"/>
    </row>
    <row r="29" spans="1:16" ht="12.75">
      <c r="A29" s="10" t="s">
        <v>53</v>
      </c>
      <c r="B29" s="11" t="s">
        <v>54</v>
      </c>
      <c r="C29" s="24">
        <v>31100.09</v>
      </c>
      <c r="D29" s="12"/>
      <c r="E29" s="12"/>
      <c r="F29" s="12"/>
      <c r="G29" s="25">
        <f t="shared" si="0"/>
        <v>31100.09</v>
      </c>
      <c r="M29" s="2"/>
      <c r="P29" s="2"/>
    </row>
    <row r="30" spans="1:16" ht="12.75">
      <c r="A30" s="10" t="s">
        <v>55</v>
      </c>
      <c r="B30" s="11" t="s">
        <v>56</v>
      </c>
      <c r="C30" s="24">
        <v>11652.82</v>
      </c>
      <c r="D30" s="12"/>
      <c r="E30" s="12"/>
      <c r="F30" s="12"/>
      <c r="G30" s="25">
        <f t="shared" si="0"/>
        <v>11652.82</v>
      </c>
      <c r="M30" s="2"/>
      <c r="P30" s="2"/>
    </row>
    <row r="31" spans="1:16" ht="12.75">
      <c r="A31" s="10" t="s">
        <v>57</v>
      </c>
      <c r="B31" s="11" t="s">
        <v>58</v>
      </c>
      <c r="C31" s="24">
        <v>56203.81</v>
      </c>
      <c r="D31" s="12"/>
      <c r="E31" s="12"/>
      <c r="F31" s="12"/>
      <c r="G31" s="25">
        <f t="shared" si="0"/>
        <v>56203.81</v>
      </c>
      <c r="M31" s="2"/>
      <c r="P31" s="2"/>
    </row>
    <row r="32" spans="1:16" ht="12.75">
      <c r="A32" s="10" t="s">
        <v>59</v>
      </c>
      <c r="B32" s="11" t="s">
        <v>60</v>
      </c>
      <c r="C32" s="24">
        <v>34084.79</v>
      </c>
      <c r="D32" s="12"/>
      <c r="E32" s="12"/>
      <c r="F32" s="12"/>
      <c r="G32" s="25">
        <f t="shared" si="0"/>
        <v>34084.79</v>
      </c>
      <c r="M32" s="2"/>
      <c r="P32" s="2"/>
    </row>
    <row r="33" spans="1:16" ht="12.75">
      <c r="A33" s="10" t="s">
        <v>61</v>
      </c>
      <c r="B33" s="11" t="s">
        <v>62</v>
      </c>
      <c r="C33" s="24">
        <v>31502.66</v>
      </c>
      <c r="D33" s="12"/>
      <c r="E33" s="12"/>
      <c r="F33" s="12"/>
      <c r="G33" s="25">
        <f t="shared" si="0"/>
        <v>31502.66</v>
      </c>
      <c r="M33" s="2"/>
      <c r="P33" s="2"/>
    </row>
    <row r="34" spans="1:16" ht="12.75">
      <c r="A34" s="10" t="s">
        <v>63</v>
      </c>
      <c r="B34" s="11" t="s">
        <v>64</v>
      </c>
      <c r="C34" s="24">
        <v>54290.54</v>
      </c>
      <c r="D34" s="12"/>
      <c r="E34" s="12"/>
      <c r="F34" s="12"/>
      <c r="G34" s="25">
        <f t="shared" si="0"/>
        <v>54290.54</v>
      </c>
      <c r="M34" s="2"/>
      <c r="P34" s="2"/>
    </row>
    <row r="35" spans="1:16" ht="12.75">
      <c r="A35" s="10" t="s">
        <v>65</v>
      </c>
      <c r="B35" s="11" t="s">
        <v>66</v>
      </c>
      <c r="C35" s="24">
        <v>68390.45</v>
      </c>
      <c r="D35" s="12"/>
      <c r="E35" s="12"/>
      <c r="F35" s="12"/>
      <c r="G35" s="25">
        <f t="shared" si="0"/>
        <v>68390.45</v>
      </c>
      <c r="M35" s="2"/>
      <c r="P35" s="2"/>
    </row>
    <row r="36" spans="1:16" ht="12.75">
      <c r="A36" s="10" t="s">
        <v>67</v>
      </c>
      <c r="B36" s="11" t="s">
        <v>68</v>
      </c>
      <c r="C36" s="24">
        <v>40304.36</v>
      </c>
      <c r="D36" s="12"/>
      <c r="E36" s="12"/>
      <c r="F36" s="12"/>
      <c r="G36" s="25">
        <f aca="true" t="shared" si="1" ref="G36:G67">C36+D36+E36+F36</f>
        <v>40304.36</v>
      </c>
      <c r="M36" s="2"/>
      <c r="P36" s="2"/>
    </row>
    <row r="37" spans="1:16" ht="12.75">
      <c r="A37" s="10" t="s">
        <v>69</v>
      </c>
      <c r="B37" s="11" t="s">
        <v>70</v>
      </c>
      <c r="C37" s="24">
        <v>50905.51</v>
      </c>
      <c r="D37" s="12"/>
      <c r="E37" s="12"/>
      <c r="F37" s="12"/>
      <c r="G37" s="25">
        <f t="shared" si="1"/>
        <v>50905.51</v>
      </c>
      <c r="M37" s="2"/>
      <c r="P37" s="2"/>
    </row>
    <row r="38" spans="1:16" ht="12.75">
      <c r="A38" s="10" t="s">
        <v>71</v>
      </c>
      <c r="B38" s="11" t="s">
        <v>72</v>
      </c>
      <c r="C38" s="24">
        <v>67373.09</v>
      </c>
      <c r="D38" s="12"/>
      <c r="E38" s="12"/>
      <c r="F38" s="12"/>
      <c r="G38" s="25">
        <f t="shared" si="1"/>
        <v>67373.09</v>
      </c>
      <c r="M38" s="2"/>
      <c r="P38" s="2"/>
    </row>
    <row r="39" spans="1:16" ht="12.75">
      <c r="A39" s="10" t="s">
        <v>73</v>
      </c>
      <c r="B39" s="11" t="s">
        <v>74</v>
      </c>
      <c r="C39" s="24">
        <v>222041.17</v>
      </c>
      <c r="D39" s="12"/>
      <c r="E39" s="12"/>
      <c r="F39" s="12"/>
      <c r="G39" s="25">
        <f t="shared" si="1"/>
        <v>222041.17</v>
      </c>
      <c r="M39" s="2"/>
      <c r="P39" s="2"/>
    </row>
    <row r="40" spans="1:16" ht="12.75">
      <c r="A40" s="10" t="s">
        <v>75</v>
      </c>
      <c r="B40" s="11" t="s">
        <v>76</v>
      </c>
      <c r="C40" s="24">
        <v>173043.58</v>
      </c>
      <c r="D40" s="12"/>
      <c r="E40" s="12"/>
      <c r="F40" s="12"/>
      <c r="G40" s="25">
        <f t="shared" si="1"/>
        <v>173043.58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39220.41</v>
      </c>
      <c r="D41" s="12"/>
      <c r="E41" s="12"/>
      <c r="F41" s="12"/>
      <c r="G41" s="25">
        <f t="shared" si="1"/>
        <v>39220.41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169307.51</v>
      </c>
      <c r="D42" s="12"/>
      <c r="E42" s="12"/>
      <c r="F42" s="12"/>
      <c r="G42" s="25">
        <f t="shared" si="1"/>
        <v>169307.51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66833.4</v>
      </c>
      <c r="D43" s="12"/>
      <c r="E43" s="12"/>
      <c r="F43" s="12"/>
      <c r="G43" s="25">
        <f t="shared" si="1"/>
        <v>66833.4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5356.94</v>
      </c>
      <c r="D44" s="12"/>
      <c r="E44" s="12"/>
      <c r="F44" s="12"/>
      <c r="G44" s="25">
        <f t="shared" si="1"/>
        <v>5356.94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484360.9</v>
      </c>
      <c r="D45" s="12"/>
      <c r="E45" s="12"/>
      <c r="F45" s="12"/>
      <c r="G45" s="25">
        <f t="shared" si="1"/>
        <v>484360.9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13933.83</v>
      </c>
      <c r="D46" s="12"/>
      <c r="E46" s="12"/>
      <c r="F46" s="12"/>
      <c r="G46" s="25">
        <f t="shared" si="1"/>
        <v>13933.83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115934.74</v>
      </c>
      <c r="D47" s="12"/>
      <c r="E47" s="12"/>
      <c r="F47" s="12"/>
      <c r="G47" s="25">
        <f t="shared" si="1"/>
        <v>115934.74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v>111135.56</v>
      </c>
      <c r="D48" s="12"/>
      <c r="E48" s="12"/>
      <c r="F48" s="12"/>
      <c r="G48" s="25">
        <f t="shared" si="1"/>
        <v>111135.56</v>
      </c>
      <c r="M48" s="2"/>
      <c r="P48" s="2"/>
    </row>
    <row r="49" spans="1:16" ht="12.75">
      <c r="A49" s="10" t="s">
        <v>93</v>
      </c>
      <c r="B49" s="11" t="s">
        <v>94</v>
      </c>
      <c r="C49" s="24">
        <v>73043.25</v>
      </c>
      <c r="D49" s="12"/>
      <c r="E49" s="12"/>
      <c r="F49" s="12"/>
      <c r="G49" s="25">
        <f t="shared" si="1"/>
        <v>73043.25</v>
      </c>
      <c r="M49" s="2"/>
      <c r="P49" s="2"/>
    </row>
    <row r="50" spans="1:16" ht="12.75">
      <c r="A50" s="10" t="s">
        <v>95</v>
      </c>
      <c r="B50" s="11" t="s">
        <v>96</v>
      </c>
      <c r="C50" s="24">
        <v>64052.24</v>
      </c>
      <c r="D50" s="12"/>
      <c r="E50" s="12"/>
      <c r="F50" s="12"/>
      <c r="G50" s="25">
        <f t="shared" si="1"/>
        <v>64052.24</v>
      </c>
      <c r="M50" s="2"/>
      <c r="P50" s="2"/>
    </row>
    <row r="51" spans="1:16" ht="12.75">
      <c r="A51" s="10" t="s">
        <v>97</v>
      </c>
      <c r="B51" s="11" t="s">
        <v>98</v>
      </c>
      <c r="C51" s="24">
        <v>152056.44</v>
      </c>
      <c r="D51" s="12"/>
      <c r="E51" s="12"/>
      <c r="F51" s="12"/>
      <c r="G51" s="25">
        <f t="shared" si="1"/>
        <v>152056.44</v>
      </c>
      <c r="M51" s="2"/>
      <c r="P51" s="2"/>
    </row>
    <row r="52" spans="1:16" ht="12.75">
      <c r="A52" s="10" t="s">
        <v>99</v>
      </c>
      <c r="B52" s="11" t="s">
        <v>100</v>
      </c>
      <c r="C52" s="24">
        <v>30788.58</v>
      </c>
      <c r="D52" s="12"/>
      <c r="E52" s="12"/>
      <c r="F52" s="12"/>
      <c r="G52" s="25">
        <f t="shared" si="1"/>
        <v>30788.58</v>
      </c>
      <c r="M52" s="2"/>
      <c r="P52" s="2"/>
    </row>
    <row r="53" spans="1:16" ht="12.75">
      <c r="A53" s="10" t="s">
        <v>101</v>
      </c>
      <c r="B53" s="11" t="s">
        <v>102</v>
      </c>
      <c r="C53" s="24">
        <v>33896.49</v>
      </c>
      <c r="D53" s="12"/>
      <c r="E53" s="12"/>
      <c r="F53" s="12"/>
      <c r="G53" s="25">
        <f t="shared" si="1"/>
        <v>33896.49</v>
      </c>
      <c r="M53" s="2"/>
      <c r="P53" s="2"/>
    </row>
    <row r="54" spans="1:16" ht="12.75">
      <c r="A54" s="10" t="s">
        <v>103</v>
      </c>
      <c r="B54" s="11" t="s">
        <v>104</v>
      </c>
      <c r="C54" s="24">
        <v>26547.36</v>
      </c>
      <c r="D54" s="12"/>
      <c r="E54" s="12"/>
      <c r="F54" s="12"/>
      <c r="G54" s="25">
        <f t="shared" si="1"/>
        <v>26547.36</v>
      </c>
      <c r="M54" s="2"/>
      <c r="P54" s="2"/>
    </row>
    <row r="55" spans="1:16" ht="12.75">
      <c r="A55" s="10" t="s">
        <v>105</v>
      </c>
      <c r="B55" s="11" t="s">
        <v>106</v>
      </c>
      <c r="C55" s="24">
        <v>25800.44</v>
      </c>
      <c r="D55" s="12"/>
      <c r="E55" s="12"/>
      <c r="F55" s="12"/>
      <c r="G55" s="25">
        <f t="shared" si="1"/>
        <v>25800.44</v>
      </c>
      <c r="M55" s="2"/>
      <c r="P55" s="2"/>
    </row>
    <row r="56" spans="1:16" ht="12.75">
      <c r="A56" s="10" t="s">
        <v>107</v>
      </c>
      <c r="B56" s="11" t="s">
        <v>108</v>
      </c>
      <c r="C56" s="24">
        <v>50128.93</v>
      </c>
      <c r="D56" s="12"/>
      <c r="E56" s="12"/>
      <c r="F56" s="12"/>
      <c r="G56" s="25">
        <f t="shared" si="1"/>
        <v>50128.93</v>
      </c>
      <c r="M56" s="2"/>
      <c r="P56" s="2"/>
    </row>
    <row r="57" spans="1:16" ht="12.75">
      <c r="A57" s="10" t="s">
        <v>109</v>
      </c>
      <c r="B57" s="11" t="s">
        <v>110</v>
      </c>
      <c r="C57" s="24">
        <v>30649.44</v>
      </c>
      <c r="D57" s="12"/>
      <c r="E57" s="12"/>
      <c r="F57" s="12"/>
      <c r="G57" s="25">
        <f t="shared" si="1"/>
        <v>30649.44</v>
      </c>
      <c r="M57" s="2"/>
      <c r="P57" s="2"/>
    </row>
    <row r="58" spans="1:16" ht="12.75">
      <c r="A58" s="10" t="s">
        <v>111</v>
      </c>
      <c r="B58" s="11" t="s">
        <v>112</v>
      </c>
      <c r="C58" s="24">
        <v>19702.65</v>
      </c>
      <c r="D58" s="12"/>
      <c r="E58" s="12"/>
      <c r="F58" s="12"/>
      <c r="G58" s="25">
        <f t="shared" si="1"/>
        <v>19702.65</v>
      </c>
      <c r="M58" s="2"/>
      <c r="P58" s="2"/>
    </row>
    <row r="59" spans="1:16" ht="12.75">
      <c r="A59" s="10" t="s">
        <v>113</v>
      </c>
      <c r="B59" s="11" t="s">
        <v>114</v>
      </c>
      <c r="C59" s="24">
        <v>10844.06</v>
      </c>
      <c r="D59" s="12"/>
      <c r="E59" s="12"/>
      <c r="F59" s="12"/>
      <c r="G59" s="25">
        <f t="shared" si="1"/>
        <v>10844.06</v>
      </c>
      <c r="M59" s="2"/>
      <c r="P59" s="2"/>
    </row>
    <row r="60" spans="1:16" ht="12.75">
      <c r="A60" s="10" t="s">
        <v>115</v>
      </c>
      <c r="B60" s="11" t="s">
        <v>184</v>
      </c>
      <c r="C60" s="24">
        <v>10024.38</v>
      </c>
      <c r="D60" s="12"/>
      <c r="E60" s="12"/>
      <c r="F60" s="12"/>
      <c r="G60" s="25">
        <f t="shared" si="1"/>
        <v>10024.38</v>
      </c>
      <c r="M60" s="2"/>
      <c r="P60" s="2"/>
    </row>
    <row r="61" spans="1:16" ht="12.75">
      <c r="A61" s="10" t="s">
        <v>116</v>
      </c>
      <c r="B61" s="11" t="s">
        <v>117</v>
      </c>
      <c r="C61" s="24">
        <v>61338.72</v>
      </c>
      <c r="D61" s="12"/>
      <c r="E61" s="12"/>
      <c r="F61" s="12"/>
      <c r="G61" s="25">
        <f t="shared" si="1"/>
        <v>61338.72</v>
      </c>
      <c r="M61" s="2"/>
      <c r="P61" s="2"/>
    </row>
    <row r="62" spans="1:16" ht="12.75">
      <c r="A62" s="10" t="s">
        <v>118</v>
      </c>
      <c r="B62" s="11" t="s">
        <v>119</v>
      </c>
      <c r="C62" s="24">
        <v>335657.96</v>
      </c>
      <c r="D62" s="12"/>
      <c r="E62" s="12"/>
      <c r="F62" s="12"/>
      <c r="G62" s="25">
        <f t="shared" si="1"/>
        <v>335657.96</v>
      </c>
      <c r="M62" s="2"/>
      <c r="P62" s="2"/>
    </row>
    <row r="63" spans="1:16" ht="12.75">
      <c r="A63" s="10" t="s">
        <v>120</v>
      </c>
      <c r="B63" s="11" t="s">
        <v>121</v>
      </c>
      <c r="C63" s="24">
        <v>54236.34</v>
      </c>
      <c r="D63" s="12"/>
      <c r="E63" s="12"/>
      <c r="F63" s="12"/>
      <c r="G63" s="25">
        <f t="shared" si="1"/>
        <v>54236.34</v>
      </c>
      <c r="M63" s="2"/>
      <c r="P63" s="2"/>
    </row>
    <row r="64" spans="1:16" ht="12.75">
      <c r="A64" s="10" t="s">
        <v>122</v>
      </c>
      <c r="B64" s="11" t="s">
        <v>123</v>
      </c>
      <c r="C64" s="24">
        <v>5873.78</v>
      </c>
      <c r="D64" s="12"/>
      <c r="E64" s="12"/>
      <c r="F64" s="12"/>
      <c r="G64" s="25">
        <f t="shared" si="1"/>
        <v>5873.78</v>
      </c>
      <c r="M64" s="2"/>
      <c r="P64" s="2"/>
    </row>
    <row r="65" spans="1:16" ht="12.75">
      <c r="A65" s="10" t="s">
        <v>124</v>
      </c>
      <c r="B65" s="11" t="s">
        <v>125</v>
      </c>
      <c r="C65" s="24">
        <v>36510.49</v>
      </c>
      <c r="D65" s="12"/>
      <c r="E65" s="12"/>
      <c r="F65" s="12"/>
      <c r="G65" s="25">
        <f t="shared" si="1"/>
        <v>36510.49</v>
      </c>
      <c r="M65" s="2"/>
      <c r="P65" s="2"/>
    </row>
    <row r="66" spans="1:16" ht="12.75">
      <c r="A66" s="10" t="s">
        <v>126</v>
      </c>
      <c r="B66" s="11" t="s">
        <v>127</v>
      </c>
      <c r="C66" s="24">
        <v>102745.07</v>
      </c>
      <c r="D66" s="12"/>
      <c r="E66" s="12"/>
      <c r="F66" s="12"/>
      <c r="G66" s="25">
        <f t="shared" si="1"/>
        <v>102745.07</v>
      </c>
      <c r="M66" s="2"/>
      <c r="P66" s="2"/>
    </row>
    <row r="67" spans="1:16" ht="12.75">
      <c r="A67" s="10" t="s">
        <v>128</v>
      </c>
      <c r="B67" s="11" t="s">
        <v>129</v>
      </c>
      <c r="C67" s="24">
        <v>18819.85</v>
      </c>
      <c r="D67" s="12"/>
      <c r="E67" s="12"/>
      <c r="F67" s="12"/>
      <c r="G67" s="25">
        <f t="shared" si="1"/>
        <v>18819.85</v>
      </c>
      <c r="M67" s="2"/>
      <c r="P67" s="2"/>
    </row>
    <row r="68" spans="1:16" ht="12.75">
      <c r="A68" s="10" t="s">
        <v>130</v>
      </c>
      <c r="B68" s="11" t="s">
        <v>131</v>
      </c>
      <c r="C68" s="24">
        <v>335999.64</v>
      </c>
      <c r="D68" s="12"/>
      <c r="E68" s="12"/>
      <c r="F68" s="12"/>
      <c r="G68" s="25">
        <f aca="true" t="shared" si="2" ref="G68:G98">C68+D68+E68+F68</f>
        <v>335999.64</v>
      </c>
      <c r="M68" s="2"/>
      <c r="P68" s="2"/>
    </row>
    <row r="69" spans="1:16" ht="12.75">
      <c r="A69" s="10" t="s">
        <v>132</v>
      </c>
      <c r="B69" s="11" t="s">
        <v>133</v>
      </c>
      <c r="C69" s="24">
        <v>14551.11</v>
      </c>
      <c r="D69" s="12"/>
      <c r="E69" s="12"/>
      <c r="F69" s="12"/>
      <c r="G69" s="25">
        <f t="shared" si="2"/>
        <v>14551.11</v>
      </c>
      <c r="M69" s="2"/>
      <c r="P69" s="2"/>
    </row>
    <row r="70" spans="1:16" ht="12.75">
      <c r="A70" s="10" t="s">
        <v>134</v>
      </c>
      <c r="B70" s="11" t="s">
        <v>135</v>
      </c>
      <c r="C70" s="24">
        <v>7997.3</v>
      </c>
      <c r="D70" s="12"/>
      <c r="E70" s="12"/>
      <c r="F70" s="12"/>
      <c r="G70" s="25">
        <f t="shared" si="2"/>
        <v>7997.3</v>
      </c>
      <c r="M70" s="2"/>
      <c r="P70" s="2"/>
    </row>
    <row r="71" spans="1:16" ht="12.75">
      <c r="A71" s="10" t="s">
        <v>136</v>
      </c>
      <c r="B71" s="11" t="s">
        <v>137</v>
      </c>
      <c r="C71" s="24">
        <v>188043.63</v>
      </c>
      <c r="D71" s="12"/>
      <c r="E71" s="12"/>
      <c r="F71" s="12"/>
      <c r="G71" s="25">
        <f t="shared" si="2"/>
        <v>188043.63</v>
      </c>
      <c r="M71" s="2"/>
      <c r="P71" s="2"/>
    </row>
    <row r="72" spans="1:16" ht="12.75">
      <c r="A72" s="10" t="s">
        <v>138</v>
      </c>
      <c r="B72" s="11" t="s">
        <v>139</v>
      </c>
      <c r="C72" s="24">
        <v>278696.81</v>
      </c>
      <c r="D72" s="12"/>
      <c r="E72" s="12"/>
      <c r="F72" s="12"/>
      <c r="G72" s="25">
        <f t="shared" si="2"/>
        <v>278696.81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/>
      <c r="E73" s="12"/>
      <c r="F73" s="12"/>
      <c r="G73" s="25">
        <f t="shared" si="2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42718.11</v>
      </c>
      <c r="D74" s="12"/>
      <c r="E74" s="12"/>
      <c r="F74" s="12"/>
      <c r="G74" s="25">
        <f t="shared" si="2"/>
        <v>42718.11</v>
      </c>
      <c r="M74" s="2"/>
      <c r="P74" s="2"/>
    </row>
    <row r="75" spans="1:16" ht="12.75">
      <c r="A75" s="10" t="s">
        <v>144</v>
      </c>
      <c r="B75" s="11" t="s">
        <v>145</v>
      </c>
      <c r="C75" s="24">
        <v>70318.47</v>
      </c>
      <c r="D75" s="12"/>
      <c r="E75" s="12"/>
      <c r="F75" s="12"/>
      <c r="G75" s="25">
        <f t="shared" si="2"/>
        <v>70318.47</v>
      </c>
      <c r="M75" s="2"/>
      <c r="P75" s="2"/>
    </row>
    <row r="76" spans="1:16" ht="12.75">
      <c r="A76" s="10" t="s">
        <v>146</v>
      </c>
      <c r="B76" s="11" t="s">
        <v>147</v>
      </c>
      <c r="C76" s="24">
        <v>14582.97</v>
      </c>
      <c r="D76" s="12"/>
      <c r="E76" s="12"/>
      <c r="F76" s="12"/>
      <c r="G76" s="25">
        <f t="shared" si="2"/>
        <v>14582.97</v>
      </c>
      <c r="M76" s="2"/>
      <c r="P76" s="2"/>
    </row>
    <row r="77" spans="1:16" ht="12.75">
      <c r="A77" s="10" t="s">
        <v>148</v>
      </c>
      <c r="B77" s="11" t="s">
        <v>149</v>
      </c>
      <c r="C77" s="24">
        <v>40466.65</v>
      </c>
      <c r="D77" s="12"/>
      <c r="E77" s="12"/>
      <c r="F77" s="12"/>
      <c r="G77" s="25">
        <f t="shared" si="2"/>
        <v>40466.65</v>
      </c>
      <c r="M77" s="2"/>
      <c r="P77" s="2"/>
    </row>
    <row r="78" spans="1:16" ht="12.75">
      <c r="A78" s="13" t="s">
        <v>150</v>
      </c>
      <c r="B78" s="14" t="s">
        <v>151</v>
      </c>
      <c r="C78" s="24">
        <v>13986.66</v>
      </c>
      <c r="D78" s="12"/>
      <c r="E78" s="12"/>
      <c r="F78" s="12"/>
      <c r="G78" s="25">
        <f t="shared" si="2"/>
        <v>13986.66</v>
      </c>
      <c r="M78" s="2"/>
      <c r="P78" s="2"/>
    </row>
    <row r="79" spans="1:16" ht="12.75">
      <c r="A79" s="15" t="s">
        <v>152</v>
      </c>
      <c r="B79" s="16" t="s">
        <v>153</v>
      </c>
      <c r="C79" s="24">
        <v>30047.81</v>
      </c>
      <c r="D79" s="12"/>
      <c r="E79" s="12"/>
      <c r="F79" s="12"/>
      <c r="G79" s="25">
        <f t="shared" si="2"/>
        <v>30047.81</v>
      </c>
      <c r="M79" s="2"/>
      <c r="P79" s="2"/>
    </row>
    <row r="80" spans="1:16" ht="12.75">
      <c r="A80" s="15" t="s">
        <v>154</v>
      </c>
      <c r="B80" s="16" t="s">
        <v>155</v>
      </c>
      <c r="C80" s="24">
        <v>6314.51</v>
      </c>
      <c r="D80" s="12"/>
      <c r="E80" s="12"/>
      <c r="F80" s="12"/>
      <c r="G80" s="25">
        <f t="shared" si="2"/>
        <v>6314.51</v>
      </c>
      <c r="M80" s="2"/>
      <c r="P80" s="2"/>
    </row>
    <row r="81" spans="1:16" ht="12.75">
      <c r="A81" s="15" t="s">
        <v>156</v>
      </c>
      <c r="B81" s="16" t="s">
        <v>157</v>
      </c>
      <c r="C81" s="24">
        <v>23433.29</v>
      </c>
      <c r="D81" s="12"/>
      <c r="E81" s="12"/>
      <c r="F81" s="12"/>
      <c r="G81" s="25">
        <f t="shared" si="2"/>
        <v>23433.29</v>
      </c>
      <c r="M81" s="2"/>
      <c r="P81" s="2"/>
    </row>
    <row r="82" spans="1:16" ht="12.75">
      <c r="A82" s="15" t="s">
        <v>158</v>
      </c>
      <c r="B82" s="16" t="s">
        <v>159</v>
      </c>
      <c r="C82" s="24">
        <v>16354.52</v>
      </c>
      <c r="D82" s="12"/>
      <c r="E82" s="12"/>
      <c r="F82" s="12"/>
      <c r="G82" s="25">
        <f t="shared" si="2"/>
        <v>16354.52</v>
      </c>
      <c r="M82" s="2"/>
      <c r="P82" s="2"/>
    </row>
    <row r="83" spans="1:16" ht="12.75">
      <c r="A83" s="15" t="s">
        <v>160</v>
      </c>
      <c r="B83" s="16" t="s">
        <v>161</v>
      </c>
      <c r="C83" s="24">
        <v>45796.12</v>
      </c>
      <c r="D83" s="12"/>
      <c r="E83" s="12"/>
      <c r="F83" s="12"/>
      <c r="G83" s="25">
        <f t="shared" si="2"/>
        <v>45796.12</v>
      </c>
      <c r="M83" s="2"/>
      <c r="P83" s="2"/>
    </row>
    <row r="84" spans="1:16" ht="12.75">
      <c r="A84" s="15" t="s">
        <v>162</v>
      </c>
      <c r="B84" s="16" t="s">
        <v>163</v>
      </c>
      <c r="C84" s="24">
        <v>5546.22</v>
      </c>
      <c r="D84" s="12"/>
      <c r="E84" s="12"/>
      <c r="F84" s="12"/>
      <c r="G84" s="25">
        <f t="shared" si="2"/>
        <v>5546.22</v>
      </c>
      <c r="M84" s="2"/>
      <c r="P84" s="2"/>
    </row>
    <row r="85" spans="1:16" ht="12.75">
      <c r="A85" s="17" t="s">
        <v>164</v>
      </c>
      <c r="B85" s="18" t="s">
        <v>165</v>
      </c>
      <c r="C85" s="24">
        <v>15263.54</v>
      </c>
      <c r="D85" s="12"/>
      <c r="E85" s="12"/>
      <c r="F85" s="12"/>
      <c r="G85" s="25">
        <f t="shared" si="2"/>
        <v>15263.54</v>
      </c>
      <c r="M85" s="2"/>
      <c r="P85" s="2"/>
    </row>
    <row r="86" spans="1:16" ht="12.75">
      <c r="A86" s="17" t="s">
        <v>166</v>
      </c>
      <c r="B86" s="19" t="s">
        <v>167</v>
      </c>
      <c r="C86" s="24">
        <v>9555.66</v>
      </c>
      <c r="D86" s="12"/>
      <c r="E86" s="12"/>
      <c r="F86" s="12"/>
      <c r="G86" s="25">
        <f t="shared" si="2"/>
        <v>9555.66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/>
      <c r="E87" s="12"/>
      <c r="F87" s="21"/>
      <c r="G87" s="26">
        <f t="shared" si="2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8638.43</v>
      </c>
      <c r="D88" s="12"/>
      <c r="E88" s="12"/>
      <c r="F88" s="21"/>
      <c r="G88" s="26">
        <f t="shared" si="2"/>
        <v>8638.43</v>
      </c>
      <c r="M88" s="2"/>
      <c r="P88" s="2"/>
    </row>
    <row r="89" spans="1:16" ht="12.75">
      <c r="A89" s="15" t="s">
        <v>172</v>
      </c>
      <c r="B89" s="15" t="s">
        <v>173</v>
      </c>
      <c r="C89" s="29">
        <v>6378.04</v>
      </c>
      <c r="D89" s="12"/>
      <c r="E89" s="12"/>
      <c r="F89" s="21"/>
      <c r="G89" s="26">
        <f t="shared" si="2"/>
        <v>6378.04</v>
      </c>
      <c r="M89" s="2"/>
      <c r="P89" s="2"/>
    </row>
    <row r="90" spans="1:16" ht="12.75">
      <c r="A90" s="15" t="s">
        <v>174</v>
      </c>
      <c r="B90" s="15" t="s">
        <v>175</v>
      </c>
      <c r="C90" s="29">
        <v>8772.1</v>
      </c>
      <c r="D90" s="12"/>
      <c r="E90" s="12"/>
      <c r="F90" s="21"/>
      <c r="G90" s="26">
        <f t="shared" si="2"/>
        <v>8772.1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/>
      <c r="E91" s="12"/>
      <c r="F91" s="21"/>
      <c r="G91" s="26">
        <f t="shared" si="2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1270.58</v>
      </c>
      <c r="D92" s="12"/>
      <c r="E92" s="30"/>
      <c r="F92" s="21"/>
      <c r="G92" s="26">
        <f t="shared" si="2"/>
        <v>1270.58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/>
      <c r="E93" s="30"/>
      <c r="F93" s="21"/>
      <c r="G93" s="26">
        <f t="shared" si="2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12396.8</v>
      </c>
      <c r="D94" s="12"/>
      <c r="E94" s="12"/>
      <c r="F94" s="12"/>
      <c r="G94" s="34">
        <f t="shared" si="2"/>
        <v>12396.8</v>
      </c>
      <c r="M94" s="2"/>
      <c r="P94" s="2"/>
    </row>
    <row r="95" spans="1:16" ht="12.75">
      <c r="A95" s="35" t="s">
        <v>186</v>
      </c>
      <c r="B95" s="36" t="s">
        <v>187</v>
      </c>
      <c r="C95" s="12">
        <v>0</v>
      </c>
      <c r="D95" s="12"/>
      <c r="E95" s="12"/>
      <c r="F95" s="12"/>
      <c r="G95" s="34">
        <v>0</v>
      </c>
      <c r="M95" s="2"/>
      <c r="P95" s="2"/>
    </row>
    <row r="96" spans="1:16" ht="12.75">
      <c r="A96" s="19" t="s">
        <v>188</v>
      </c>
      <c r="B96" s="37" t="s">
        <v>189</v>
      </c>
      <c r="C96" s="12">
        <v>0</v>
      </c>
      <c r="D96" s="12"/>
      <c r="E96" s="12"/>
      <c r="F96" s="12"/>
      <c r="G96" s="34">
        <f t="shared" si="2"/>
        <v>0</v>
      </c>
      <c r="M96" s="2"/>
      <c r="P96" s="2"/>
    </row>
    <row r="97" spans="1:16" ht="12.75">
      <c r="A97" s="35" t="s">
        <v>190</v>
      </c>
      <c r="B97" s="37" t="s">
        <v>191</v>
      </c>
      <c r="C97" s="12">
        <v>0</v>
      </c>
      <c r="D97" s="12"/>
      <c r="E97" s="12"/>
      <c r="F97" s="12"/>
      <c r="G97" s="34">
        <f t="shared" si="2"/>
        <v>0</v>
      </c>
      <c r="M97" s="2"/>
      <c r="P97" s="2"/>
    </row>
    <row r="98" spans="1:16" ht="13.5" thickBot="1">
      <c r="A98" s="20" t="s">
        <v>192</v>
      </c>
      <c r="B98" s="38" t="s">
        <v>193</v>
      </c>
      <c r="C98" s="12">
        <v>0</v>
      </c>
      <c r="D98" s="21"/>
      <c r="E98" s="21"/>
      <c r="F98" s="21"/>
      <c r="G98" s="43">
        <f t="shared" si="2"/>
        <v>0</v>
      </c>
      <c r="M98" s="2"/>
      <c r="P98" s="2"/>
    </row>
    <row r="99" spans="1:16" ht="14.25" customHeight="1" thickBot="1">
      <c r="A99" s="39"/>
      <c r="B99" s="39"/>
      <c r="C99" s="12">
        <v>6949310.23</v>
      </c>
      <c r="D99" s="41"/>
      <c r="E99" s="42"/>
      <c r="F99" s="42"/>
      <c r="G99" s="44">
        <f>SUM(G4:G98)</f>
        <v>6949310.2299999995</v>
      </c>
      <c r="M99" s="2"/>
      <c r="P99" s="2"/>
    </row>
  </sheetData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E17" sqref="E17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4.5742187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205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208</v>
      </c>
      <c r="D3" s="23" t="s">
        <v>209</v>
      </c>
      <c r="E3" s="23" t="s">
        <v>210</v>
      </c>
      <c r="F3" s="23" t="s">
        <v>211</v>
      </c>
      <c r="G3" s="23" t="s">
        <v>206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28324.79</v>
      </c>
      <c r="D4" s="12">
        <v>265.85</v>
      </c>
      <c r="E4" s="12">
        <v>827.05</v>
      </c>
      <c r="F4" s="12">
        <v>0</v>
      </c>
      <c r="G4" s="25">
        <f>C4+D4+E4+F4</f>
        <v>29417.69</v>
      </c>
      <c r="M4" s="2"/>
      <c r="P4" s="2"/>
    </row>
    <row r="5" spans="1:16" ht="12.75">
      <c r="A5" s="10" t="s">
        <v>5</v>
      </c>
      <c r="B5" s="11" t="s">
        <v>6</v>
      </c>
      <c r="C5" s="24">
        <v>11269.27</v>
      </c>
      <c r="D5" s="12">
        <v>103.92</v>
      </c>
      <c r="E5" s="12">
        <v>808.06</v>
      </c>
      <c r="F5" s="12">
        <v>2255.91</v>
      </c>
      <c r="G5" s="25">
        <f aca="true" t="shared" si="0" ref="G5:G68">C5+D5+E5+F5</f>
        <v>14437.16</v>
      </c>
      <c r="M5" s="2"/>
      <c r="P5" s="2"/>
    </row>
    <row r="6" spans="1:16" ht="12.75">
      <c r="A6" s="10" t="s">
        <v>7</v>
      </c>
      <c r="B6" s="11" t="s">
        <v>8</v>
      </c>
      <c r="C6" s="24">
        <v>23458.05</v>
      </c>
      <c r="D6" s="12">
        <v>1591.12</v>
      </c>
      <c r="E6" s="12">
        <v>818.21</v>
      </c>
      <c r="F6" s="12">
        <v>0</v>
      </c>
      <c r="G6" s="25">
        <f t="shared" si="0"/>
        <v>25867.379999999997</v>
      </c>
      <c r="M6" s="2"/>
      <c r="P6" s="2"/>
    </row>
    <row r="7" spans="1:16" ht="12.75">
      <c r="A7" s="10" t="s">
        <v>9</v>
      </c>
      <c r="B7" s="11" t="s">
        <v>10</v>
      </c>
      <c r="C7" s="24">
        <v>25561.83</v>
      </c>
      <c r="D7" s="12">
        <v>973.74</v>
      </c>
      <c r="E7" s="12">
        <v>601.51</v>
      </c>
      <c r="F7" s="12">
        <v>0</v>
      </c>
      <c r="G7" s="25">
        <f t="shared" si="0"/>
        <v>27137.08</v>
      </c>
      <c r="M7" s="2"/>
      <c r="P7" s="2"/>
    </row>
    <row r="8" spans="1:16" ht="12.75">
      <c r="A8" s="10" t="s">
        <v>11</v>
      </c>
      <c r="B8" s="11" t="s">
        <v>12</v>
      </c>
      <c r="C8" s="24">
        <v>214719.12</v>
      </c>
      <c r="D8" s="12">
        <v>9618.75</v>
      </c>
      <c r="E8" s="12">
        <v>5724.73</v>
      </c>
      <c r="F8" s="12">
        <v>33548.43</v>
      </c>
      <c r="G8" s="25">
        <f t="shared" si="0"/>
        <v>263611.03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12">
        <v>0</v>
      </c>
      <c r="E9" s="12">
        <v>0</v>
      </c>
      <c r="F9" s="1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14629.57</v>
      </c>
      <c r="D10" s="12">
        <v>215.94</v>
      </c>
      <c r="E10" s="12">
        <v>407.05</v>
      </c>
      <c r="F10" s="12">
        <v>14214.52</v>
      </c>
      <c r="G10" s="25">
        <f t="shared" si="0"/>
        <v>29467.08</v>
      </c>
      <c r="M10" s="2"/>
      <c r="P10" s="2"/>
    </row>
    <row r="11" spans="1:16" ht="12.75">
      <c r="A11" s="10" t="s">
        <v>17</v>
      </c>
      <c r="B11" s="11" t="s">
        <v>18</v>
      </c>
      <c r="C11" s="24">
        <v>65883.99</v>
      </c>
      <c r="D11" s="12">
        <v>1323.23</v>
      </c>
      <c r="E11" s="12">
        <v>1144.19</v>
      </c>
      <c r="F11" s="12">
        <v>0</v>
      </c>
      <c r="G11" s="25">
        <f t="shared" si="0"/>
        <v>68351.41</v>
      </c>
      <c r="M11" s="2"/>
      <c r="P11" s="2"/>
    </row>
    <row r="12" spans="1:16" ht="12.75">
      <c r="A12" s="10" t="s">
        <v>19</v>
      </c>
      <c r="B12" s="11" t="s">
        <v>20</v>
      </c>
      <c r="C12" s="24">
        <v>40269.69</v>
      </c>
      <c r="D12" s="12">
        <v>483.36</v>
      </c>
      <c r="E12" s="12">
        <v>1893.18</v>
      </c>
      <c r="F12" s="12">
        <v>0</v>
      </c>
      <c r="G12" s="25">
        <f t="shared" si="0"/>
        <v>42646.23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12">
        <v>0</v>
      </c>
      <c r="E13" s="12">
        <v>0</v>
      </c>
      <c r="F13" s="1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101411.53</v>
      </c>
      <c r="D14" s="12">
        <v>1668.28</v>
      </c>
      <c r="E14" s="12">
        <v>1651.14</v>
      </c>
      <c r="F14" s="12">
        <v>1564.77</v>
      </c>
      <c r="G14" s="25">
        <f t="shared" si="0"/>
        <v>106295.72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12">
        <v>0</v>
      </c>
      <c r="E15" s="12">
        <v>0</v>
      </c>
      <c r="F15" s="1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36343.41</v>
      </c>
      <c r="D16" s="12">
        <v>1140.2</v>
      </c>
      <c r="E16" s="12">
        <v>1146.78</v>
      </c>
      <c r="F16" s="12">
        <v>0</v>
      </c>
      <c r="G16" s="25">
        <f t="shared" si="0"/>
        <v>38630.39</v>
      </c>
      <c r="M16" s="2"/>
      <c r="P16" s="2"/>
    </row>
    <row r="17" spans="1:16" ht="12.75">
      <c r="A17" s="10" t="s">
        <v>29</v>
      </c>
      <c r="B17" s="11" t="s">
        <v>30</v>
      </c>
      <c r="C17" s="24">
        <v>196777.72</v>
      </c>
      <c r="D17" s="12">
        <v>1872.9</v>
      </c>
      <c r="E17" s="12">
        <v>8543.06</v>
      </c>
      <c r="F17" s="12">
        <v>93461.05</v>
      </c>
      <c r="G17" s="25">
        <f t="shared" si="0"/>
        <v>300654.73</v>
      </c>
      <c r="M17" s="2"/>
      <c r="P17" s="2"/>
    </row>
    <row r="18" spans="1:16" ht="12.75">
      <c r="A18" s="10" t="s">
        <v>31</v>
      </c>
      <c r="B18" s="11" t="s">
        <v>32</v>
      </c>
      <c r="C18" s="24">
        <v>45202.55</v>
      </c>
      <c r="D18" s="12">
        <v>351.59</v>
      </c>
      <c r="E18" s="12">
        <v>696.18</v>
      </c>
      <c r="F18" s="12">
        <v>0</v>
      </c>
      <c r="G18" s="25">
        <f t="shared" si="0"/>
        <v>46250.32</v>
      </c>
      <c r="M18" s="2"/>
      <c r="P18" s="2"/>
    </row>
    <row r="19" spans="1:16" ht="12.75">
      <c r="A19" s="10" t="s">
        <v>33</v>
      </c>
      <c r="B19" s="11" t="s">
        <v>34</v>
      </c>
      <c r="C19" s="24">
        <v>80028.11</v>
      </c>
      <c r="D19" s="12">
        <v>967.62</v>
      </c>
      <c r="E19" s="12">
        <v>1667.36</v>
      </c>
      <c r="F19" s="12">
        <v>37302.6</v>
      </c>
      <c r="G19" s="25">
        <f t="shared" si="0"/>
        <v>119965.69</v>
      </c>
      <c r="M19" s="2"/>
      <c r="P19" s="2"/>
    </row>
    <row r="20" spans="1:16" ht="12.75">
      <c r="A20" s="10" t="s">
        <v>35</v>
      </c>
      <c r="B20" s="11" t="s">
        <v>36</v>
      </c>
      <c r="C20" s="24">
        <v>67492.46</v>
      </c>
      <c r="D20" s="12">
        <v>2681.87</v>
      </c>
      <c r="E20" s="12">
        <v>1182.9</v>
      </c>
      <c r="F20" s="12">
        <v>0</v>
      </c>
      <c r="G20" s="25">
        <f t="shared" si="0"/>
        <v>71357.23</v>
      </c>
      <c r="M20" s="2"/>
      <c r="P20" s="2"/>
    </row>
    <row r="21" spans="1:16" ht="12.75">
      <c r="A21" s="10" t="s">
        <v>37</v>
      </c>
      <c r="B21" s="11" t="s">
        <v>38</v>
      </c>
      <c r="C21" s="24">
        <v>90809.98</v>
      </c>
      <c r="D21" s="12">
        <v>3202.73</v>
      </c>
      <c r="E21" s="12">
        <v>2905.21</v>
      </c>
      <c r="F21" s="12">
        <v>14295.79</v>
      </c>
      <c r="G21" s="25">
        <f t="shared" si="0"/>
        <v>111213.70999999999</v>
      </c>
      <c r="M21" s="2"/>
      <c r="P21" s="2"/>
    </row>
    <row r="22" spans="1:16" ht="12.75">
      <c r="A22" s="10" t="s">
        <v>39</v>
      </c>
      <c r="B22" s="11" t="s">
        <v>40</v>
      </c>
      <c r="C22" s="24">
        <v>90376.59</v>
      </c>
      <c r="D22" s="12">
        <v>6935.81</v>
      </c>
      <c r="E22" s="12">
        <v>713.05</v>
      </c>
      <c r="F22" s="12">
        <v>0</v>
      </c>
      <c r="G22" s="25">
        <f t="shared" si="0"/>
        <v>98025.45</v>
      </c>
      <c r="M22" s="2"/>
      <c r="P22" s="2"/>
    </row>
    <row r="23" spans="1:16" ht="12.75">
      <c r="A23" s="10" t="s">
        <v>41</v>
      </c>
      <c r="B23" s="11" t="s">
        <v>42</v>
      </c>
      <c r="C23" s="24">
        <v>108036.67</v>
      </c>
      <c r="D23" s="12">
        <v>1492.11</v>
      </c>
      <c r="E23" s="12">
        <v>3216.49</v>
      </c>
      <c r="F23" s="12">
        <v>28555.25</v>
      </c>
      <c r="G23" s="25">
        <f t="shared" si="0"/>
        <v>141300.52000000002</v>
      </c>
      <c r="M23" s="2"/>
      <c r="P23" s="2"/>
    </row>
    <row r="24" spans="1:16" ht="12.75">
      <c r="A24" s="10" t="s">
        <v>43</v>
      </c>
      <c r="B24" s="11" t="s">
        <v>44</v>
      </c>
      <c r="C24" s="24">
        <v>30786.9</v>
      </c>
      <c r="D24" s="12">
        <v>336.17</v>
      </c>
      <c r="E24" s="12">
        <v>2451.18</v>
      </c>
      <c r="F24" s="12">
        <v>730.52</v>
      </c>
      <c r="G24" s="25">
        <f t="shared" si="0"/>
        <v>34304.77</v>
      </c>
      <c r="M24" s="2"/>
      <c r="P24" s="2"/>
    </row>
    <row r="25" spans="1:16" ht="12.75">
      <c r="A25" s="10" t="s">
        <v>45</v>
      </c>
      <c r="B25" s="11" t="s">
        <v>46</v>
      </c>
      <c r="C25" s="24">
        <v>149604.94</v>
      </c>
      <c r="D25" s="12">
        <v>1161.74</v>
      </c>
      <c r="E25" s="12">
        <v>5261.54</v>
      </c>
      <c r="F25" s="12">
        <v>114694.45</v>
      </c>
      <c r="G25" s="25">
        <f t="shared" si="0"/>
        <v>270722.67</v>
      </c>
      <c r="M25" s="2"/>
      <c r="P25" s="2"/>
    </row>
    <row r="26" spans="1:16" ht="12.75">
      <c r="A26" s="10" t="s">
        <v>47</v>
      </c>
      <c r="B26" s="11" t="s">
        <v>48</v>
      </c>
      <c r="C26" s="24">
        <v>183027.49</v>
      </c>
      <c r="D26" s="12">
        <v>3837.87</v>
      </c>
      <c r="E26" s="12">
        <v>2150.02</v>
      </c>
      <c r="F26" s="12">
        <v>0</v>
      </c>
      <c r="G26" s="25">
        <f t="shared" si="0"/>
        <v>189015.37999999998</v>
      </c>
      <c r="M26" s="2"/>
      <c r="P26" s="2"/>
    </row>
    <row r="27" spans="1:16" ht="12.75">
      <c r="A27" s="10" t="s">
        <v>49</v>
      </c>
      <c r="B27" s="11" t="s">
        <v>50</v>
      </c>
      <c r="C27" s="24">
        <v>896321.25</v>
      </c>
      <c r="D27" s="12">
        <f>26744.12+1.93</f>
        <v>26746.05</v>
      </c>
      <c r="E27" s="12">
        <v>27599.61</v>
      </c>
      <c r="F27" s="12">
        <v>83464.39</v>
      </c>
      <c r="G27" s="25">
        <f t="shared" si="0"/>
        <v>1034131.3</v>
      </c>
      <c r="M27" s="2"/>
      <c r="P27" s="2"/>
    </row>
    <row r="28" spans="1:16" ht="12.75">
      <c r="A28" s="10" t="s">
        <v>51</v>
      </c>
      <c r="B28" s="11" t="s">
        <v>52</v>
      </c>
      <c r="C28" s="24">
        <v>157194.47</v>
      </c>
      <c r="D28" s="12">
        <v>1724.4</v>
      </c>
      <c r="E28" s="12">
        <v>7132.33</v>
      </c>
      <c r="F28" s="12">
        <v>30701.16</v>
      </c>
      <c r="G28" s="25">
        <f t="shared" si="0"/>
        <v>196752.36</v>
      </c>
      <c r="M28" s="2"/>
      <c r="P28" s="2"/>
    </row>
    <row r="29" spans="1:16" ht="12.75">
      <c r="A29" s="10" t="s">
        <v>53</v>
      </c>
      <c r="B29" s="11" t="s">
        <v>54</v>
      </c>
      <c r="C29" s="24">
        <v>35634.25</v>
      </c>
      <c r="D29" s="12">
        <v>598.09</v>
      </c>
      <c r="E29" s="12">
        <v>850.6</v>
      </c>
      <c r="F29" s="12">
        <v>219.16</v>
      </c>
      <c r="G29" s="25">
        <f t="shared" si="0"/>
        <v>37302.1</v>
      </c>
      <c r="M29" s="2"/>
      <c r="P29" s="2"/>
    </row>
    <row r="30" spans="1:16" ht="12.75">
      <c r="A30" s="10" t="s">
        <v>55</v>
      </c>
      <c r="B30" s="11" t="s">
        <v>56</v>
      </c>
      <c r="C30" s="24">
        <v>9824.58</v>
      </c>
      <c r="D30" s="12">
        <v>431.65</v>
      </c>
      <c r="E30" s="12">
        <v>375.21</v>
      </c>
      <c r="F30" s="12">
        <v>0</v>
      </c>
      <c r="G30" s="25">
        <f t="shared" si="0"/>
        <v>10631.439999999999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42033.92</v>
      </c>
      <c r="D31" s="12">
        <v>2359.35</v>
      </c>
      <c r="E31" s="12">
        <v>574.08</v>
      </c>
      <c r="F31" s="12">
        <v>1958.76</v>
      </c>
      <c r="G31" s="25">
        <f t="shared" si="0"/>
        <v>46926.11</v>
      </c>
      <c r="M31" s="2"/>
      <c r="P31" s="2"/>
    </row>
    <row r="32" spans="1:16" ht="12.75">
      <c r="A32" s="10" t="s">
        <v>59</v>
      </c>
      <c r="B32" s="11" t="s">
        <v>60</v>
      </c>
      <c r="C32" s="24">
        <v>35454.33</v>
      </c>
      <c r="D32" s="12">
        <v>553.57</v>
      </c>
      <c r="E32" s="12">
        <v>2361.58</v>
      </c>
      <c r="F32" s="12">
        <v>2703.32</v>
      </c>
      <c r="G32" s="25">
        <f t="shared" si="0"/>
        <v>41072.8</v>
      </c>
      <c r="M32" s="2"/>
      <c r="P32" s="2"/>
    </row>
    <row r="33" spans="1:16" ht="12.75">
      <c r="A33" s="10" t="s">
        <v>61</v>
      </c>
      <c r="B33" s="11" t="s">
        <v>62</v>
      </c>
      <c r="C33" s="24">
        <v>29660.46</v>
      </c>
      <c r="D33" s="12">
        <v>1085.19</v>
      </c>
      <c r="E33" s="12">
        <v>635.92</v>
      </c>
      <c r="F33" s="12">
        <v>0</v>
      </c>
      <c r="G33" s="25">
        <f t="shared" si="0"/>
        <v>31381.569999999996</v>
      </c>
      <c r="M33" s="2"/>
      <c r="P33" s="2"/>
    </row>
    <row r="34" spans="1:16" ht="12.75">
      <c r="A34" s="10" t="s">
        <v>63</v>
      </c>
      <c r="B34" s="11" t="s">
        <v>64</v>
      </c>
      <c r="C34" s="24">
        <v>49848.53</v>
      </c>
      <c r="D34" s="12">
        <v>104.34</v>
      </c>
      <c r="E34" s="12">
        <v>665.48</v>
      </c>
      <c r="F34" s="12">
        <v>1168.94</v>
      </c>
      <c r="G34" s="25">
        <f t="shared" si="0"/>
        <v>51787.29</v>
      </c>
      <c r="M34" s="2"/>
      <c r="P34" s="2"/>
    </row>
    <row r="35" spans="1:16" ht="12.75">
      <c r="A35" s="10" t="s">
        <v>65</v>
      </c>
      <c r="B35" s="11" t="s">
        <v>66</v>
      </c>
      <c r="C35" s="24">
        <v>62108.63</v>
      </c>
      <c r="D35" s="12">
        <v>479.73</v>
      </c>
      <c r="E35" s="12">
        <v>1245.12</v>
      </c>
      <c r="F35" s="12">
        <v>2836.2</v>
      </c>
      <c r="G35" s="25">
        <f t="shared" si="0"/>
        <v>66669.68000000001</v>
      </c>
      <c r="M35" s="2"/>
      <c r="P35" s="2"/>
    </row>
    <row r="36" spans="1:16" ht="12.75">
      <c r="A36" s="10" t="s">
        <v>67</v>
      </c>
      <c r="B36" s="11" t="s">
        <v>68</v>
      </c>
      <c r="C36" s="24">
        <v>33768.9</v>
      </c>
      <c r="D36" s="12">
        <v>764.49</v>
      </c>
      <c r="E36" s="12">
        <v>218.11</v>
      </c>
      <c r="F36" s="12">
        <v>1883.95</v>
      </c>
      <c r="G36" s="25">
        <f t="shared" si="0"/>
        <v>36635.45</v>
      </c>
      <c r="M36" s="2"/>
      <c r="P36" s="2"/>
    </row>
    <row r="37" spans="1:16" ht="12.75">
      <c r="A37" s="10" t="s">
        <v>69</v>
      </c>
      <c r="B37" s="11" t="s">
        <v>70</v>
      </c>
      <c r="C37" s="24">
        <v>51582.52</v>
      </c>
      <c r="D37" s="12">
        <v>3249.18</v>
      </c>
      <c r="E37" s="12">
        <v>2586.88</v>
      </c>
      <c r="F37" s="12">
        <v>0</v>
      </c>
      <c r="G37" s="25">
        <f t="shared" si="0"/>
        <v>57418.579999999994</v>
      </c>
      <c r="M37" s="2"/>
      <c r="P37" s="2"/>
    </row>
    <row r="38" spans="1:16" ht="12.75">
      <c r="A38" s="10" t="s">
        <v>71</v>
      </c>
      <c r="B38" s="11" t="s">
        <v>72</v>
      </c>
      <c r="C38" s="24">
        <v>63822.23</v>
      </c>
      <c r="D38" s="12">
        <v>1472.42</v>
      </c>
      <c r="E38" s="12">
        <v>2038.22</v>
      </c>
      <c r="F38" s="12">
        <v>6553.7</v>
      </c>
      <c r="G38" s="25">
        <f t="shared" si="0"/>
        <v>73886.56999999999</v>
      </c>
      <c r="M38" s="2"/>
      <c r="P38" s="2"/>
    </row>
    <row r="39" spans="1:16" ht="12.75">
      <c r="A39" s="10" t="s">
        <v>73</v>
      </c>
      <c r="B39" s="11" t="s">
        <v>74</v>
      </c>
      <c r="C39" s="24">
        <v>221055.74</v>
      </c>
      <c r="D39" s="12">
        <v>13507.59</v>
      </c>
      <c r="E39" s="12">
        <v>7686.01</v>
      </c>
      <c r="F39" s="12">
        <v>35206.14</v>
      </c>
      <c r="G39" s="25">
        <f t="shared" si="0"/>
        <v>277455.48</v>
      </c>
      <c r="M39" s="2"/>
      <c r="P39" s="2"/>
    </row>
    <row r="40" spans="1:16" ht="12.75">
      <c r="A40" s="10" t="s">
        <v>75</v>
      </c>
      <c r="B40" s="11" t="s">
        <v>76</v>
      </c>
      <c r="C40" s="24">
        <v>169274.38</v>
      </c>
      <c r="D40" s="12">
        <v>6750.04</v>
      </c>
      <c r="E40" s="12">
        <v>5343.38</v>
      </c>
      <c r="F40" s="12">
        <v>14118.72</v>
      </c>
      <c r="G40" s="25">
        <f t="shared" si="0"/>
        <v>195486.52000000002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35049.31</v>
      </c>
      <c r="D41" s="12">
        <v>2969.61</v>
      </c>
      <c r="E41" s="12">
        <v>1165.32</v>
      </c>
      <c r="F41" s="12">
        <v>0</v>
      </c>
      <c r="G41" s="25">
        <f t="shared" si="0"/>
        <v>39184.24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156619.11</v>
      </c>
      <c r="D42" s="12">
        <v>6717.64</v>
      </c>
      <c r="E42" s="12">
        <v>3545.83</v>
      </c>
      <c r="F42" s="12">
        <v>0</v>
      </c>
      <c r="G42" s="25">
        <f t="shared" si="0"/>
        <v>166882.58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62772.84</v>
      </c>
      <c r="D43" s="12">
        <v>5988.64</v>
      </c>
      <c r="E43" s="12">
        <v>1410.08</v>
      </c>
      <c r="F43" s="12">
        <v>1636.73</v>
      </c>
      <c r="G43" s="25">
        <f t="shared" si="0"/>
        <v>71808.29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4936.79</v>
      </c>
      <c r="D44" s="12">
        <v>116.98</v>
      </c>
      <c r="E44" s="12">
        <v>45.59</v>
      </c>
      <c r="F44" s="12">
        <v>0</v>
      </c>
      <c r="G44" s="25">
        <f t="shared" si="0"/>
        <v>5099.36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525075.36</v>
      </c>
      <c r="D45" s="12">
        <v>7988.49</v>
      </c>
      <c r="E45" s="12">
        <v>18843.98</v>
      </c>
      <c r="F45" s="12">
        <v>412336.61</v>
      </c>
      <c r="G45" s="25">
        <f t="shared" si="0"/>
        <v>964244.44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15433.7</v>
      </c>
      <c r="D46" s="12">
        <v>1204.38</v>
      </c>
      <c r="E46" s="12">
        <v>752.59</v>
      </c>
      <c r="F46" s="12">
        <v>0</v>
      </c>
      <c r="G46" s="25">
        <f t="shared" si="0"/>
        <v>17390.670000000002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102556.15</v>
      </c>
      <c r="D47" s="12">
        <v>2180.31</v>
      </c>
      <c r="E47" s="12">
        <v>403.57</v>
      </c>
      <c r="F47" s="12">
        <v>53847.28</v>
      </c>
      <c r="G47" s="25">
        <f t="shared" si="0"/>
        <v>158987.31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v>113435.08</v>
      </c>
      <c r="D48" s="12">
        <v>5370.66</v>
      </c>
      <c r="E48" s="12">
        <v>3286.5</v>
      </c>
      <c r="F48" s="12">
        <v>735.97</v>
      </c>
      <c r="G48" s="25">
        <f t="shared" si="0"/>
        <v>122828.21</v>
      </c>
      <c r="M48" s="2"/>
      <c r="P48" s="2"/>
    </row>
    <row r="49" spans="1:16" ht="12.75">
      <c r="A49" s="10" t="s">
        <v>93</v>
      </c>
      <c r="B49" s="11" t="s">
        <v>94</v>
      </c>
      <c r="C49" s="24">
        <v>69094.16</v>
      </c>
      <c r="D49" s="12">
        <v>1944.58</v>
      </c>
      <c r="E49" s="12">
        <v>898.55</v>
      </c>
      <c r="F49" s="12">
        <v>241.92</v>
      </c>
      <c r="G49" s="25">
        <f t="shared" si="0"/>
        <v>72179.21</v>
      </c>
      <c r="M49" s="2"/>
      <c r="P49" s="2"/>
    </row>
    <row r="50" spans="1:16" ht="12.75">
      <c r="A50" s="10" t="s">
        <v>95</v>
      </c>
      <c r="B50" s="11" t="s">
        <v>96</v>
      </c>
      <c r="C50" s="24">
        <v>62413.36</v>
      </c>
      <c r="D50" s="12">
        <v>4137.1</v>
      </c>
      <c r="E50" s="12">
        <v>1223.04</v>
      </c>
      <c r="F50" s="12">
        <v>670.78</v>
      </c>
      <c r="G50" s="25">
        <f t="shared" si="0"/>
        <v>68444.28</v>
      </c>
      <c r="M50" s="2"/>
      <c r="P50" s="2"/>
    </row>
    <row r="51" spans="1:16" ht="12.75">
      <c r="A51" s="10" t="s">
        <v>97</v>
      </c>
      <c r="B51" s="11" t="s">
        <v>98</v>
      </c>
      <c r="C51" s="24">
        <v>145613.32</v>
      </c>
      <c r="D51" s="12">
        <v>3561.76</v>
      </c>
      <c r="E51" s="12">
        <v>1686.04</v>
      </c>
      <c r="F51" s="12">
        <v>0</v>
      </c>
      <c r="G51" s="25">
        <f t="shared" si="0"/>
        <v>150861.12000000002</v>
      </c>
      <c r="M51" s="2"/>
      <c r="P51" s="2"/>
    </row>
    <row r="52" spans="1:16" ht="12.75">
      <c r="A52" s="10" t="s">
        <v>99</v>
      </c>
      <c r="B52" s="11" t="s">
        <v>100</v>
      </c>
      <c r="C52" s="24">
        <v>29264.56</v>
      </c>
      <c r="D52" s="12">
        <v>2369</v>
      </c>
      <c r="E52" s="12">
        <v>318.92</v>
      </c>
      <c r="F52" s="12">
        <v>0</v>
      </c>
      <c r="G52" s="25">
        <f t="shared" si="0"/>
        <v>31952.48</v>
      </c>
      <c r="M52" s="2"/>
      <c r="P52" s="2"/>
    </row>
    <row r="53" spans="1:16" ht="12.75">
      <c r="A53" s="10" t="s">
        <v>101</v>
      </c>
      <c r="B53" s="11" t="s">
        <v>102</v>
      </c>
      <c r="C53" s="24">
        <v>33406.18</v>
      </c>
      <c r="D53" s="12">
        <v>4470.38</v>
      </c>
      <c r="E53" s="12">
        <v>579.71</v>
      </c>
      <c r="F53" s="12">
        <v>0</v>
      </c>
      <c r="G53" s="25">
        <f t="shared" si="0"/>
        <v>38456.27</v>
      </c>
      <c r="M53" s="2"/>
      <c r="P53" s="2"/>
    </row>
    <row r="54" spans="1:16" ht="12.75">
      <c r="A54" s="10" t="s">
        <v>103</v>
      </c>
      <c r="B54" s="11" t="s">
        <v>104</v>
      </c>
      <c r="C54" s="24">
        <v>25529.48</v>
      </c>
      <c r="D54" s="12">
        <v>347.85</v>
      </c>
      <c r="E54" s="12">
        <v>523.1</v>
      </c>
      <c r="F54" s="12">
        <v>0</v>
      </c>
      <c r="G54" s="25">
        <f t="shared" si="0"/>
        <v>26400.429999999997</v>
      </c>
      <c r="M54" s="2"/>
      <c r="P54" s="2"/>
    </row>
    <row r="55" spans="1:16" ht="12.75">
      <c r="A55" s="10" t="s">
        <v>105</v>
      </c>
      <c r="B55" s="11" t="s">
        <v>106</v>
      </c>
      <c r="C55" s="24">
        <v>20823</v>
      </c>
      <c r="D55" s="12">
        <v>1001.98</v>
      </c>
      <c r="E55" s="12">
        <v>494.41</v>
      </c>
      <c r="F55" s="12">
        <v>0</v>
      </c>
      <c r="G55" s="25">
        <f t="shared" si="0"/>
        <v>22319.39</v>
      </c>
      <c r="M55" s="2"/>
      <c r="P55" s="2"/>
    </row>
    <row r="56" spans="1:16" ht="12.75">
      <c r="A56" s="10" t="s">
        <v>107</v>
      </c>
      <c r="B56" s="11" t="s">
        <v>108</v>
      </c>
      <c r="C56" s="24">
        <v>38180.28</v>
      </c>
      <c r="D56" s="12">
        <v>1331.56</v>
      </c>
      <c r="E56" s="12">
        <v>323.08</v>
      </c>
      <c r="F56" s="12">
        <v>0</v>
      </c>
      <c r="G56" s="25">
        <f t="shared" si="0"/>
        <v>39834.92</v>
      </c>
      <c r="M56" s="2"/>
      <c r="P56" s="2"/>
    </row>
    <row r="57" spans="1:16" ht="12.75">
      <c r="A57" s="10" t="s">
        <v>109</v>
      </c>
      <c r="B57" s="11" t="s">
        <v>110</v>
      </c>
      <c r="C57" s="24">
        <v>35018.71</v>
      </c>
      <c r="D57" s="12">
        <v>1789.12</v>
      </c>
      <c r="E57" s="12">
        <v>798.38</v>
      </c>
      <c r="F57" s="12">
        <v>0</v>
      </c>
      <c r="G57" s="25">
        <f t="shared" si="0"/>
        <v>37606.21</v>
      </c>
      <c r="M57" s="2"/>
      <c r="P57" s="2"/>
    </row>
    <row r="58" spans="1:16" ht="12.75">
      <c r="A58" s="10" t="s">
        <v>111</v>
      </c>
      <c r="B58" s="11" t="s">
        <v>112</v>
      </c>
      <c r="C58" s="24">
        <v>20134.8</v>
      </c>
      <c r="D58" s="12">
        <v>662.21</v>
      </c>
      <c r="E58" s="12">
        <v>63.59</v>
      </c>
      <c r="F58" s="12">
        <v>0</v>
      </c>
      <c r="G58" s="25">
        <f t="shared" si="0"/>
        <v>20860.6</v>
      </c>
      <c r="M58" s="2"/>
      <c r="P58" s="2"/>
    </row>
    <row r="59" spans="1:16" ht="12.75">
      <c r="A59" s="10" t="s">
        <v>113</v>
      </c>
      <c r="B59" s="11" t="s">
        <v>114</v>
      </c>
      <c r="C59" s="24">
        <v>10675.78</v>
      </c>
      <c r="D59" s="12">
        <v>587.76</v>
      </c>
      <c r="E59" s="12">
        <v>118.76</v>
      </c>
      <c r="F59" s="12">
        <v>0</v>
      </c>
      <c r="G59" s="25">
        <f t="shared" si="0"/>
        <v>11382.300000000001</v>
      </c>
      <c r="M59" s="2"/>
      <c r="P59" s="2"/>
    </row>
    <row r="60" spans="1:16" ht="12.75">
      <c r="A60" s="10" t="s">
        <v>115</v>
      </c>
      <c r="B60" s="11" t="s">
        <v>184</v>
      </c>
      <c r="C60" s="24">
        <v>8535.47</v>
      </c>
      <c r="D60" s="12">
        <v>115.92</v>
      </c>
      <c r="E60" s="12">
        <v>392.29</v>
      </c>
      <c r="F60" s="12">
        <v>0</v>
      </c>
      <c r="G60" s="25">
        <f t="shared" si="0"/>
        <v>9043.68</v>
      </c>
      <c r="M60" s="2"/>
      <c r="P60" s="2"/>
    </row>
    <row r="61" spans="1:16" ht="12.75">
      <c r="A61" s="10" t="s">
        <v>116</v>
      </c>
      <c r="B61" s="11" t="s">
        <v>117</v>
      </c>
      <c r="C61" s="24">
        <v>54666.06</v>
      </c>
      <c r="D61" s="12">
        <v>1681.37</v>
      </c>
      <c r="E61" s="12">
        <v>836.22</v>
      </c>
      <c r="F61" s="12">
        <v>0</v>
      </c>
      <c r="G61" s="25">
        <f t="shared" si="0"/>
        <v>57183.65</v>
      </c>
      <c r="M61" s="2"/>
      <c r="P61" s="2"/>
    </row>
    <row r="62" spans="1:16" ht="12.75">
      <c r="A62" s="10" t="s">
        <v>118</v>
      </c>
      <c r="B62" s="11" t="s">
        <v>119</v>
      </c>
      <c r="C62" s="24">
        <v>358288.34</v>
      </c>
      <c r="D62" s="12">
        <v>7938.8</v>
      </c>
      <c r="E62" s="12">
        <v>17667.21</v>
      </c>
      <c r="F62" s="12">
        <v>52426.17</v>
      </c>
      <c r="G62" s="25">
        <f t="shared" si="0"/>
        <v>436320.52</v>
      </c>
      <c r="M62" s="2"/>
      <c r="P62" s="2"/>
    </row>
    <row r="63" spans="1:16" ht="12.75">
      <c r="A63" s="10" t="s">
        <v>120</v>
      </c>
      <c r="B63" s="11" t="s">
        <v>121</v>
      </c>
      <c r="C63" s="24">
        <v>54943.24</v>
      </c>
      <c r="D63" s="12">
        <v>323.81</v>
      </c>
      <c r="E63" s="12">
        <v>2424.16</v>
      </c>
      <c r="F63" s="12">
        <v>10947.49</v>
      </c>
      <c r="G63" s="25">
        <f t="shared" si="0"/>
        <v>68638.7</v>
      </c>
      <c r="M63" s="2"/>
      <c r="P63" s="2"/>
    </row>
    <row r="64" spans="1:16" ht="12.75">
      <c r="A64" s="10" t="s">
        <v>122</v>
      </c>
      <c r="B64" s="11" t="s">
        <v>123</v>
      </c>
      <c r="C64" s="24">
        <v>5000.51</v>
      </c>
      <c r="D64" s="12">
        <v>103.2</v>
      </c>
      <c r="E64" s="12">
        <v>10.76</v>
      </c>
      <c r="F64" s="12">
        <v>0</v>
      </c>
      <c r="G64" s="25">
        <f t="shared" si="0"/>
        <v>5114.47</v>
      </c>
      <c r="M64" s="2"/>
      <c r="P64" s="2"/>
    </row>
    <row r="65" spans="1:16" ht="12.75">
      <c r="A65" s="10" t="s">
        <v>124</v>
      </c>
      <c r="B65" s="11" t="s">
        <v>125</v>
      </c>
      <c r="C65" s="24">
        <v>36342.03</v>
      </c>
      <c r="D65" s="12">
        <v>2792.25</v>
      </c>
      <c r="E65" s="12">
        <v>624.06</v>
      </c>
      <c r="F65" s="12">
        <v>0</v>
      </c>
      <c r="G65" s="25">
        <f t="shared" si="0"/>
        <v>39758.34</v>
      </c>
      <c r="M65" s="2"/>
      <c r="P65" s="2"/>
    </row>
    <row r="66" spans="1:16" ht="12.75">
      <c r="A66" s="10" t="s">
        <v>126</v>
      </c>
      <c r="B66" s="11" t="s">
        <v>127</v>
      </c>
      <c r="C66" s="24">
        <v>90037.63</v>
      </c>
      <c r="D66" s="12">
        <v>6027.98</v>
      </c>
      <c r="E66" s="12">
        <v>2489.55</v>
      </c>
      <c r="F66" s="12">
        <v>538.53</v>
      </c>
      <c r="G66" s="25">
        <f t="shared" si="0"/>
        <v>99093.69</v>
      </c>
      <c r="M66" s="2"/>
      <c r="P66" s="2"/>
    </row>
    <row r="67" spans="1:16" ht="12.75">
      <c r="A67" s="10" t="s">
        <v>128</v>
      </c>
      <c r="B67" s="11" t="s">
        <v>129</v>
      </c>
      <c r="C67" s="24">
        <v>8425.9</v>
      </c>
      <c r="D67" s="12">
        <v>225.68</v>
      </c>
      <c r="E67" s="12">
        <v>245.69</v>
      </c>
      <c r="F67" s="12">
        <v>1727.23</v>
      </c>
      <c r="G67" s="25">
        <f t="shared" si="0"/>
        <v>10624.5</v>
      </c>
      <c r="M67" s="2"/>
      <c r="P67" s="2"/>
    </row>
    <row r="68" spans="1:16" ht="12.75">
      <c r="A68" s="10" t="s">
        <v>130</v>
      </c>
      <c r="B68" s="11" t="s">
        <v>131</v>
      </c>
      <c r="C68" s="24">
        <v>356867.28</v>
      </c>
      <c r="D68" s="12">
        <v>10828.93</v>
      </c>
      <c r="E68" s="12">
        <v>12385.43</v>
      </c>
      <c r="F68" s="12">
        <v>72338.14</v>
      </c>
      <c r="G68" s="25">
        <f t="shared" si="0"/>
        <v>452419.78</v>
      </c>
      <c r="M68" s="2"/>
      <c r="P68" s="2"/>
    </row>
    <row r="69" spans="1:16" ht="12.75">
      <c r="A69" s="10" t="s">
        <v>132</v>
      </c>
      <c r="B69" s="11" t="s">
        <v>133</v>
      </c>
      <c r="C69" s="24">
        <v>11856.89</v>
      </c>
      <c r="D69" s="12">
        <v>288.6</v>
      </c>
      <c r="E69" s="12">
        <v>73.51</v>
      </c>
      <c r="F69" s="12">
        <v>0</v>
      </c>
      <c r="G69" s="25">
        <f aca="true" t="shared" si="1" ref="G69:G99">C69+D69+E69+F69</f>
        <v>12219</v>
      </c>
      <c r="M69" s="2"/>
      <c r="P69" s="2"/>
    </row>
    <row r="70" spans="1:16" ht="12.75">
      <c r="A70" s="10" t="s">
        <v>134</v>
      </c>
      <c r="B70" s="11" t="s">
        <v>135</v>
      </c>
      <c r="C70" s="24">
        <v>5503.99</v>
      </c>
      <c r="D70" s="12">
        <v>27.65</v>
      </c>
      <c r="E70" s="12">
        <v>139.67</v>
      </c>
      <c r="F70" s="12">
        <v>0</v>
      </c>
      <c r="G70" s="25">
        <f t="shared" si="1"/>
        <v>5671.3099999999995</v>
      </c>
      <c r="M70" s="2"/>
      <c r="P70" s="2"/>
    </row>
    <row r="71" spans="1:16" ht="12.75">
      <c r="A71" s="10" t="s">
        <v>136</v>
      </c>
      <c r="B71" s="11" t="s">
        <v>137</v>
      </c>
      <c r="C71" s="24">
        <v>179575.12</v>
      </c>
      <c r="D71" s="12">
        <v>2338.07</v>
      </c>
      <c r="E71" s="12">
        <v>1175.83</v>
      </c>
      <c r="F71" s="12">
        <v>55021.67</v>
      </c>
      <c r="G71" s="25">
        <f t="shared" si="1"/>
        <v>238110.69</v>
      </c>
      <c r="M71" s="2"/>
      <c r="P71" s="2"/>
    </row>
    <row r="72" spans="1:16" ht="12.75">
      <c r="A72" s="10" t="s">
        <v>138</v>
      </c>
      <c r="B72" s="11" t="s">
        <v>139</v>
      </c>
      <c r="C72" s="24">
        <v>264059.36</v>
      </c>
      <c r="D72" s="12">
        <v>1842.96</v>
      </c>
      <c r="E72" s="12">
        <v>15617.1</v>
      </c>
      <c r="F72" s="12">
        <v>39185.12</v>
      </c>
      <c r="G72" s="25">
        <f t="shared" si="1"/>
        <v>320704.54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12">
        <v>0</v>
      </c>
      <c r="E73" s="12">
        <v>0</v>
      </c>
      <c r="F73" s="12">
        <v>0</v>
      </c>
      <c r="G73" s="25">
        <f t="shared" si="1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39557.92</v>
      </c>
      <c r="D74" s="12">
        <v>1316.09</v>
      </c>
      <c r="E74" s="12">
        <v>229.92</v>
      </c>
      <c r="F74" s="12">
        <v>401.46</v>
      </c>
      <c r="G74" s="25">
        <f t="shared" si="1"/>
        <v>41505.38999999999</v>
      </c>
      <c r="M74" s="2"/>
      <c r="P74" s="2"/>
    </row>
    <row r="75" spans="1:16" ht="12.75">
      <c r="A75" s="10" t="s">
        <v>144</v>
      </c>
      <c r="B75" s="11" t="s">
        <v>145</v>
      </c>
      <c r="C75" s="24">
        <v>69741.85</v>
      </c>
      <c r="D75" s="12">
        <v>916.84</v>
      </c>
      <c r="E75" s="12">
        <v>1691.62</v>
      </c>
      <c r="F75" s="12">
        <v>27384.45</v>
      </c>
      <c r="G75" s="25">
        <f t="shared" si="1"/>
        <v>99734.76</v>
      </c>
      <c r="M75" s="2"/>
      <c r="P75" s="2"/>
    </row>
    <row r="76" spans="1:16" ht="12.75">
      <c r="A76" s="10" t="s">
        <v>146</v>
      </c>
      <c r="B76" s="11" t="s">
        <v>147</v>
      </c>
      <c r="C76" s="24">
        <v>16414.8</v>
      </c>
      <c r="D76" s="12">
        <v>169.05</v>
      </c>
      <c r="E76" s="12">
        <v>923.95</v>
      </c>
      <c r="F76" s="12">
        <v>0</v>
      </c>
      <c r="G76" s="25">
        <f t="shared" si="1"/>
        <v>17507.8</v>
      </c>
      <c r="M76" s="2"/>
      <c r="P76" s="2"/>
    </row>
    <row r="77" spans="1:16" ht="12.75">
      <c r="A77" s="10" t="s">
        <v>148</v>
      </c>
      <c r="B77" s="11" t="s">
        <v>149</v>
      </c>
      <c r="C77" s="24">
        <v>38899.7</v>
      </c>
      <c r="D77" s="12">
        <v>143.29</v>
      </c>
      <c r="E77" s="12">
        <v>816.95</v>
      </c>
      <c r="F77" s="12">
        <v>692.39</v>
      </c>
      <c r="G77" s="25">
        <f t="shared" si="1"/>
        <v>40552.329999999994</v>
      </c>
      <c r="M77" s="2"/>
      <c r="P77" s="2"/>
    </row>
    <row r="78" spans="1:16" ht="12.75">
      <c r="A78" s="13" t="s">
        <v>150</v>
      </c>
      <c r="B78" s="14" t="s">
        <v>151</v>
      </c>
      <c r="C78" s="24">
        <v>14672.55</v>
      </c>
      <c r="D78" s="12">
        <v>1080.19</v>
      </c>
      <c r="E78" s="12">
        <v>248.89</v>
      </c>
      <c r="F78" s="12">
        <v>0</v>
      </c>
      <c r="G78" s="25">
        <f t="shared" si="1"/>
        <v>16001.63</v>
      </c>
      <c r="M78" s="2"/>
      <c r="P78" s="2"/>
    </row>
    <row r="79" spans="1:16" ht="12.75">
      <c r="A79" s="15" t="s">
        <v>152</v>
      </c>
      <c r="B79" s="16" t="s">
        <v>153</v>
      </c>
      <c r="C79" s="24">
        <v>21030.76</v>
      </c>
      <c r="D79" s="12">
        <v>1928.65</v>
      </c>
      <c r="E79" s="12">
        <v>533.37</v>
      </c>
      <c r="F79" s="12">
        <v>0</v>
      </c>
      <c r="G79" s="25">
        <f t="shared" si="1"/>
        <v>23492.78</v>
      </c>
      <c r="M79" s="2"/>
      <c r="P79" s="2"/>
    </row>
    <row r="80" spans="1:16" ht="12.75">
      <c r="A80" s="15" t="s">
        <v>154</v>
      </c>
      <c r="B80" s="16" t="s">
        <v>155</v>
      </c>
      <c r="C80" s="24">
        <v>5436.61</v>
      </c>
      <c r="D80" s="12">
        <v>506.1</v>
      </c>
      <c r="E80" s="12">
        <v>0</v>
      </c>
      <c r="F80" s="12">
        <v>0</v>
      </c>
      <c r="G80" s="25">
        <f t="shared" si="1"/>
        <v>5942.71</v>
      </c>
      <c r="M80" s="2"/>
      <c r="P80" s="2"/>
    </row>
    <row r="81" spans="1:16" ht="12.75">
      <c r="A81" s="15" t="s">
        <v>156</v>
      </c>
      <c r="B81" s="16" t="s">
        <v>157</v>
      </c>
      <c r="C81" s="24">
        <v>22284.97</v>
      </c>
      <c r="D81" s="12">
        <v>1164.78</v>
      </c>
      <c r="E81" s="12">
        <v>346.91</v>
      </c>
      <c r="F81" s="12">
        <v>1267.16</v>
      </c>
      <c r="G81" s="25">
        <f t="shared" si="1"/>
        <v>25063.82</v>
      </c>
      <c r="M81" s="2"/>
      <c r="P81" s="2"/>
    </row>
    <row r="82" spans="1:16" ht="12.75">
      <c r="A82" s="15" t="s">
        <v>158</v>
      </c>
      <c r="B82" s="16" t="s">
        <v>159</v>
      </c>
      <c r="C82" s="24">
        <v>14963.96</v>
      </c>
      <c r="D82" s="12">
        <v>287.84</v>
      </c>
      <c r="E82" s="12">
        <v>361.74</v>
      </c>
      <c r="F82" s="12">
        <v>0</v>
      </c>
      <c r="G82" s="25">
        <f t="shared" si="1"/>
        <v>15613.539999999999</v>
      </c>
      <c r="M82" s="2"/>
      <c r="P82" s="2"/>
    </row>
    <row r="83" spans="1:16" ht="12.75">
      <c r="A83" s="15" t="s">
        <v>160</v>
      </c>
      <c r="B83" s="16" t="s">
        <v>161</v>
      </c>
      <c r="C83" s="24">
        <v>37003.3</v>
      </c>
      <c r="D83" s="12">
        <v>2787.52</v>
      </c>
      <c r="E83" s="12">
        <v>928.03</v>
      </c>
      <c r="F83" s="12">
        <v>0</v>
      </c>
      <c r="G83" s="25">
        <f t="shared" si="1"/>
        <v>40718.85</v>
      </c>
      <c r="M83" s="2"/>
      <c r="P83" s="2"/>
    </row>
    <row r="84" spans="1:16" ht="12.75">
      <c r="A84" s="15" t="s">
        <v>162</v>
      </c>
      <c r="B84" s="16" t="s">
        <v>163</v>
      </c>
      <c r="C84" s="24">
        <v>13976.63</v>
      </c>
      <c r="D84" s="12">
        <v>60.05</v>
      </c>
      <c r="E84" s="12">
        <v>0</v>
      </c>
      <c r="F84" s="12">
        <v>2517.85</v>
      </c>
      <c r="G84" s="25">
        <f t="shared" si="1"/>
        <v>16554.53</v>
      </c>
      <c r="M84" s="2"/>
      <c r="P84" s="2"/>
    </row>
    <row r="85" spans="1:16" ht="12.75">
      <c r="A85" s="17" t="s">
        <v>164</v>
      </c>
      <c r="B85" s="18" t="s">
        <v>165</v>
      </c>
      <c r="C85" s="24">
        <v>14291.94</v>
      </c>
      <c r="D85" s="12">
        <v>18.38</v>
      </c>
      <c r="E85" s="12">
        <v>361.62</v>
      </c>
      <c r="F85" s="12">
        <v>0</v>
      </c>
      <c r="G85" s="25">
        <f t="shared" si="1"/>
        <v>14671.94</v>
      </c>
      <c r="M85" s="2"/>
      <c r="P85" s="2"/>
    </row>
    <row r="86" spans="1:16" ht="12.75">
      <c r="A86" s="17" t="s">
        <v>166</v>
      </c>
      <c r="B86" s="19" t="s">
        <v>167</v>
      </c>
      <c r="C86" s="24">
        <v>9485.38</v>
      </c>
      <c r="D86" s="12">
        <v>45.93</v>
      </c>
      <c r="E86" s="12">
        <v>299.98</v>
      </c>
      <c r="F86" s="12">
        <v>1113.61</v>
      </c>
      <c r="G86" s="25">
        <f t="shared" si="1"/>
        <v>10944.9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12">
        <v>0</v>
      </c>
      <c r="E87" s="12">
        <v>0</v>
      </c>
      <c r="F87" s="21">
        <v>0</v>
      </c>
      <c r="G87" s="25">
        <f t="shared" si="1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19468.41</v>
      </c>
      <c r="D88" s="12">
        <v>62.73</v>
      </c>
      <c r="E88" s="12">
        <v>167.02</v>
      </c>
      <c r="F88" s="21">
        <v>6449.69</v>
      </c>
      <c r="G88" s="25">
        <f t="shared" si="1"/>
        <v>26147.85</v>
      </c>
      <c r="M88" s="2"/>
      <c r="P88" s="2"/>
    </row>
    <row r="89" spans="1:16" ht="12.75">
      <c r="A89" s="15" t="s">
        <v>172</v>
      </c>
      <c r="B89" s="15" t="s">
        <v>173</v>
      </c>
      <c r="C89" s="29">
        <v>8965.21</v>
      </c>
      <c r="D89" s="12">
        <v>0</v>
      </c>
      <c r="E89" s="12">
        <v>356.52</v>
      </c>
      <c r="F89" s="21">
        <v>0</v>
      </c>
      <c r="G89" s="25">
        <f t="shared" si="1"/>
        <v>9321.73</v>
      </c>
      <c r="M89" s="2"/>
      <c r="P89" s="2"/>
    </row>
    <row r="90" spans="1:16" ht="12.75">
      <c r="A90" s="15" t="s">
        <v>174</v>
      </c>
      <c r="B90" s="15" t="s">
        <v>175</v>
      </c>
      <c r="C90" s="29">
        <v>13746.04</v>
      </c>
      <c r="D90" s="12">
        <v>187.29</v>
      </c>
      <c r="E90" s="12">
        <v>260.68</v>
      </c>
      <c r="F90" s="21">
        <v>0</v>
      </c>
      <c r="G90" s="25">
        <f t="shared" si="1"/>
        <v>14194.010000000002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12">
        <v>0</v>
      </c>
      <c r="E91" s="12">
        <v>0</v>
      </c>
      <c r="F91" s="21">
        <v>0</v>
      </c>
      <c r="G91" s="25">
        <f t="shared" si="1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1111.92</v>
      </c>
      <c r="D92" s="12">
        <v>59.77</v>
      </c>
      <c r="E92" s="30">
        <v>119.57</v>
      </c>
      <c r="F92" s="21">
        <v>0</v>
      </c>
      <c r="G92" s="25">
        <f t="shared" si="1"/>
        <v>1291.26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21">
        <v>0</v>
      </c>
      <c r="E93" s="30">
        <v>0</v>
      </c>
      <c r="F93" s="21">
        <v>0</v>
      </c>
      <c r="G93" s="25">
        <f t="shared" si="1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15587.69</v>
      </c>
      <c r="D94" s="12">
        <v>808.19</v>
      </c>
      <c r="E94" s="12">
        <v>180.69</v>
      </c>
      <c r="F94" s="12">
        <v>0</v>
      </c>
      <c r="G94" s="25">
        <f t="shared" si="1"/>
        <v>16576.57</v>
      </c>
      <c r="M94" s="2"/>
      <c r="P94" s="2"/>
    </row>
    <row r="95" spans="1:16" ht="12.75">
      <c r="A95" s="35" t="s">
        <v>186</v>
      </c>
      <c r="B95" s="36" t="s">
        <v>187</v>
      </c>
      <c r="C95" s="12">
        <v>3746.65</v>
      </c>
      <c r="D95" s="12">
        <v>175.09</v>
      </c>
      <c r="E95" s="12">
        <v>51.37</v>
      </c>
      <c r="F95" s="12">
        <v>0</v>
      </c>
      <c r="G95" s="25">
        <f t="shared" si="1"/>
        <v>3973.11</v>
      </c>
      <c r="M95" s="2"/>
      <c r="P95" s="2"/>
    </row>
    <row r="96" spans="1:16" ht="12.75">
      <c r="A96" s="19" t="s">
        <v>188</v>
      </c>
      <c r="B96" s="37" t="s">
        <v>189</v>
      </c>
      <c r="C96" s="12">
        <v>878.41</v>
      </c>
      <c r="D96" s="12">
        <v>18.33</v>
      </c>
      <c r="E96" s="12">
        <v>31.97</v>
      </c>
      <c r="F96" s="12">
        <v>0</v>
      </c>
      <c r="G96" s="25">
        <f t="shared" si="1"/>
        <v>928.71</v>
      </c>
      <c r="M96" s="2"/>
      <c r="P96" s="2"/>
    </row>
    <row r="97" spans="1:16" ht="12.75">
      <c r="A97" s="35" t="s">
        <v>190</v>
      </c>
      <c r="B97" s="37" t="s">
        <v>191</v>
      </c>
      <c r="C97" s="12">
        <v>8688.16</v>
      </c>
      <c r="D97" s="12">
        <v>29.96</v>
      </c>
      <c r="E97" s="12">
        <v>65.78</v>
      </c>
      <c r="F97" s="12">
        <v>0</v>
      </c>
      <c r="G97" s="25">
        <f t="shared" si="1"/>
        <v>8783.9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22492.78</v>
      </c>
      <c r="D98" s="21">
        <v>1130.03</v>
      </c>
      <c r="E98" s="21">
        <v>491.35</v>
      </c>
      <c r="F98" s="21">
        <v>1659.78</v>
      </c>
      <c r="G98" s="26">
        <f t="shared" si="1"/>
        <v>25773.939999999995</v>
      </c>
      <c r="M98" s="2"/>
      <c r="P98" s="2"/>
    </row>
    <row r="99" spans="1:16" ht="14.25" customHeight="1" thickBot="1">
      <c r="A99" s="39"/>
      <c r="B99" s="39" t="s">
        <v>207</v>
      </c>
      <c r="C99" s="41">
        <v>6814178.279999999</v>
      </c>
      <c r="D99" s="41">
        <f>SUM(D4:D98)</f>
        <v>202222.21999999994</v>
      </c>
      <c r="E99" s="42">
        <v>202151.87</v>
      </c>
      <c r="F99" s="42">
        <v>1264577.76</v>
      </c>
      <c r="G99" s="45">
        <f t="shared" si="1"/>
        <v>8483130.129999999</v>
      </c>
      <c r="M99" s="2"/>
      <c r="P99" s="2"/>
    </row>
  </sheetData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D31" sqref="D31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7.57421875" style="2" customWidth="1"/>
    <col min="4" max="4" width="13.851562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5.140625" style="2" customWidth="1"/>
    <col min="10" max="10" width="11.57421875" style="22" customWidth="1"/>
    <col min="11" max="11" width="14.00390625" style="2" customWidth="1"/>
    <col min="13" max="13" width="12.7109375" style="0" bestFit="1" customWidth="1"/>
    <col min="14" max="14" width="11.140625" style="0" customWidth="1"/>
    <col min="16" max="16" width="12.140625" style="0" customWidth="1"/>
  </cols>
  <sheetData>
    <row r="1" spans="1:3" ht="13.5" thickBot="1">
      <c r="A1" s="1" t="s">
        <v>0</v>
      </c>
      <c r="C1" s="22" t="s">
        <v>223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11" s="7" customFormat="1" ht="42" customHeight="1" thickBot="1">
      <c r="A3" s="4"/>
      <c r="B3" s="5"/>
      <c r="C3" s="27" t="s">
        <v>212</v>
      </c>
      <c r="D3" s="23" t="s">
        <v>213</v>
      </c>
      <c r="E3" s="23" t="s">
        <v>214</v>
      </c>
      <c r="F3" s="23" t="s">
        <v>215</v>
      </c>
      <c r="G3" s="23" t="s">
        <v>216</v>
      </c>
      <c r="H3" s="6"/>
      <c r="I3" s="6"/>
      <c r="J3" s="33"/>
      <c r="K3" s="6"/>
    </row>
    <row r="4" spans="1:16" ht="12.75">
      <c r="A4" s="8" t="s">
        <v>3</v>
      </c>
      <c r="B4" s="9" t="s">
        <v>4</v>
      </c>
      <c r="C4" s="24">
        <v>28380.41</v>
      </c>
      <c r="D4" s="12">
        <v>233.68</v>
      </c>
      <c r="E4" s="12">
        <v>1332.02</v>
      </c>
      <c r="F4" s="12">
        <v>3649.96</v>
      </c>
      <c r="G4" s="25">
        <f aca="true" t="shared" si="0" ref="G4:G67">C4+D4+E4+F4</f>
        <v>33596.07</v>
      </c>
      <c r="M4" s="2"/>
      <c r="P4" s="2"/>
    </row>
    <row r="5" spans="1:16" ht="12.75">
      <c r="A5" s="10" t="s">
        <v>5</v>
      </c>
      <c r="B5" s="11" t="s">
        <v>6</v>
      </c>
      <c r="C5" s="24">
        <v>11980.95</v>
      </c>
      <c r="D5" s="12">
        <v>140.62</v>
      </c>
      <c r="E5" s="12">
        <v>1044.71</v>
      </c>
      <c r="F5" s="12">
        <v>2288.6</v>
      </c>
      <c r="G5" s="25">
        <f t="shared" si="0"/>
        <v>15454.880000000003</v>
      </c>
      <c r="M5" s="2"/>
      <c r="P5" s="2"/>
    </row>
    <row r="6" spans="1:16" ht="12.75">
      <c r="A6" s="10" t="s">
        <v>7</v>
      </c>
      <c r="B6" s="11" t="s">
        <v>8</v>
      </c>
      <c r="C6" s="24">
        <v>21903.25</v>
      </c>
      <c r="D6" s="12">
        <v>1322.31</v>
      </c>
      <c r="E6" s="12">
        <v>855.71</v>
      </c>
      <c r="F6" s="12">
        <v>0</v>
      </c>
      <c r="G6" s="25">
        <f t="shared" si="0"/>
        <v>24081.27</v>
      </c>
      <c r="M6" s="2"/>
      <c r="P6" s="2"/>
    </row>
    <row r="7" spans="1:16" ht="12.75">
      <c r="A7" s="10" t="s">
        <v>9</v>
      </c>
      <c r="B7" s="11" t="s">
        <v>10</v>
      </c>
      <c r="C7" s="24">
        <v>26025.14</v>
      </c>
      <c r="D7" s="12">
        <v>1012.72</v>
      </c>
      <c r="E7" s="12">
        <v>2065.31</v>
      </c>
      <c r="F7" s="12">
        <v>0</v>
      </c>
      <c r="G7" s="25">
        <f t="shared" si="0"/>
        <v>29103.170000000002</v>
      </c>
      <c r="M7" s="2"/>
      <c r="P7" s="2"/>
    </row>
    <row r="8" spans="1:16" ht="12.75">
      <c r="A8" s="10" t="s">
        <v>11</v>
      </c>
      <c r="B8" s="11" t="s">
        <v>12</v>
      </c>
      <c r="C8" s="24">
        <v>231473.46</v>
      </c>
      <c r="D8" s="12">
        <v>10456.21</v>
      </c>
      <c r="E8" s="12">
        <v>13307.66</v>
      </c>
      <c r="F8" s="12">
        <v>19847.58</v>
      </c>
      <c r="G8" s="25">
        <f t="shared" si="0"/>
        <v>275084.91</v>
      </c>
      <c r="M8" s="2"/>
      <c r="P8" s="2"/>
    </row>
    <row r="9" spans="1:16" ht="12.75">
      <c r="A9" s="10" t="s">
        <v>13</v>
      </c>
      <c r="B9" s="11" t="s">
        <v>14</v>
      </c>
      <c r="C9" s="24">
        <v>0</v>
      </c>
      <c r="D9" s="2">
        <v>0</v>
      </c>
      <c r="E9" s="2">
        <v>0</v>
      </c>
      <c r="F9" s="2">
        <v>0</v>
      </c>
      <c r="G9" s="25">
        <f t="shared" si="0"/>
        <v>0</v>
      </c>
      <c r="M9" s="2"/>
      <c r="P9" s="2"/>
    </row>
    <row r="10" spans="1:16" ht="12.75">
      <c r="A10" s="10" t="s">
        <v>15</v>
      </c>
      <c r="B10" s="11" t="s">
        <v>16</v>
      </c>
      <c r="C10" s="24">
        <v>30008.29</v>
      </c>
      <c r="D10" s="12">
        <v>347.42</v>
      </c>
      <c r="E10" s="12">
        <v>1170.08</v>
      </c>
      <c r="F10" s="12">
        <v>15240.84</v>
      </c>
      <c r="G10" s="25">
        <f t="shared" si="0"/>
        <v>46766.630000000005</v>
      </c>
      <c r="M10" s="2"/>
      <c r="P10" s="2"/>
    </row>
    <row r="11" spans="1:16" ht="12.75">
      <c r="A11" s="10" t="s">
        <v>17</v>
      </c>
      <c r="B11" s="11" t="s">
        <v>18</v>
      </c>
      <c r="C11" s="24">
        <v>64322.12</v>
      </c>
      <c r="D11" s="12">
        <v>1414.48</v>
      </c>
      <c r="E11" s="12">
        <v>1244.67</v>
      </c>
      <c r="F11" s="12">
        <v>259.45</v>
      </c>
      <c r="G11" s="25">
        <f t="shared" si="0"/>
        <v>67240.72</v>
      </c>
      <c r="M11" s="2"/>
      <c r="P11" s="2"/>
    </row>
    <row r="12" spans="1:16" ht="12.75">
      <c r="A12" s="10" t="s">
        <v>19</v>
      </c>
      <c r="B12" s="11" t="s">
        <v>20</v>
      </c>
      <c r="C12" s="24">
        <v>47094.75</v>
      </c>
      <c r="D12" s="12">
        <v>556.22</v>
      </c>
      <c r="E12" s="12">
        <v>2189.34</v>
      </c>
      <c r="F12" s="12">
        <v>0</v>
      </c>
      <c r="G12" s="25">
        <f t="shared" si="0"/>
        <v>49840.31</v>
      </c>
      <c r="M12" s="2"/>
      <c r="P12" s="2"/>
    </row>
    <row r="13" spans="1:16" ht="12.75">
      <c r="A13" s="10" t="s">
        <v>21</v>
      </c>
      <c r="B13" s="11" t="s">
        <v>22</v>
      </c>
      <c r="C13" s="24">
        <v>0</v>
      </c>
      <c r="D13" s="2">
        <v>0</v>
      </c>
      <c r="E13" s="2">
        <v>0</v>
      </c>
      <c r="F13" s="2">
        <v>0</v>
      </c>
      <c r="G13" s="25">
        <f t="shared" si="0"/>
        <v>0</v>
      </c>
      <c r="M13" s="2"/>
      <c r="P13" s="2"/>
    </row>
    <row r="14" spans="1:16" ht="12.75">
      <c r="A14" s="10" t="s">
        <v>23</v>
      </c>
      <c r="B14" s="11" t="s">
        <v>24</v>
      </c>
      <c r="C14" s="24">
        <v>103068.85</v>
      </c>
      <c r="D14" s="12">
        <v>1626.6</v>
      </c>
      <c r="E14" s="12">
        <v>1784.4</v>
      </c>
      <c r="F14" s="12">
        <v>0</v>
      </c>
      <c r="G14" s="25">
        <f t="shared" si="0"/>
        <v>106479.85</v>
      </c>
      <c r="M14" s="2"/>
      <c r="P14" s="2"/>
    </row>
    <row r="15" spans="1:16" ht="12.75">
      <c r="A15" s="10" t="s">
        <v>25</v>
      </c>
      <c r="B15" s="11" t="s">
        <v>26</v>
      </c>
      <c r="C15" s="24">
        <v>0</v>
      </c>
      <c r="D15" s="2">
        <v>0</v>
      </c>
      <c r="E15" s="2">
        <v>0</v>
      </c>
      <c r="F15" s="2">
        <v>0</v>
      </c>
      <c r="G15" s="25">
        <f t="shared" si="0"/>
        <v>0</v>
      </c>
      <c r="M15" s="2"/>
      <c r="P15" s="2"/>
    </row>
    <row r="16" spans="1:16" ht="12.75">
      <c r="A16" s="10" t="s">
        <v>27</v>
      </c>
      <c r="B16" s="11" t="s">
        <v>28</v>
      </c>
      <c r="C16" s="24">
        <v>31000.44</v>
      </c>
      <c r="D16" s="12">
        <v>1107.59</v>
      </c>
      <c r="E16" s="12">
        <v>2561.18</v>
      </c>
      <c r="F16" s="12">
        <v>0</v>
      </c>
      <c r="G16" s="25">
        <f t="shared" si="0"/>
        <v>34669.21</v>
      </c>
      <c r="M16" s="2"/>
      <c r="P16" s="2"/>
    </row>
    <row r="17" spans="1:16" ht="12.75">
      <c r="A17" s="10" t="s">
        <v>29</v>
      </c>
      <c r="B17" s="11" t="s">
        <v>30</v>
      </c>
      <c r="C17" s="24">
        <v>173484.8</v>
      </c>
      <c r="D17" s="12">
        <v>2561.51</v>
      </c>
      <c r="E17" s="12">
        <v>8436.5</v>
      </c>
      <c r="F17" s="12">
        <v>152914.46</v>
      </c>
      <c r="G17" s="25">
        <f t="shared" si="0"/>
        <v>337397.27</v>
      </c>
      <c r="M17" s="2"/>
      <c r="P17" s="2"/>
    </row>
    <row r="18" spans="1:16" ht="12.75">
      <c r="A18" s="10" t="s">
        <v>31</v>
      </c>
      <c r="B18" s="11" t="s">
        <v>32</v>
      </c>
      <c r="C18" s="24">
        <v>42450.46</v>
      </c>
      <c r="D18" s="12">
        <v>331.64</v>
      </c>
      <c r="E18" s="12">
        <v>2586.23</v>
      </c>
      <c r="F18" s="12">
        <v>0</v>
      </c>
      <c r="G18" s="25">
        <f t="shared" si="0"/>
        <v>45368.33</v>
      </c>
      <c r="M18" s="2"/>
      <c r="P18" s="2"/>
    </row>
    <row r="19" spans="1:16" ht="12.75">
      <c r="A19" s="10" t="s">
        <v>33</v>
      </c>
      <c r="B19" s="11" t="s">
        <v>34</v>
      </c>
      <c r="C19" s="24">
        <v>77983.2</v>
      </c>
      <c r="D19" s="12">
        <v>453.14</v>
      </c>
      <c r="E19" s="12">
        <v>3383.57</v>
      </c>
      <c r="F19" s="12">
        <v>40423</v>
      </c>
      <c r="G19" s="25">
        <f t="shared" si="0"/>
        <v>122242.91</v>
      </c>
      <c r="M19" s="2"/>
      <c r="P19" s="2"/>
    </row>
    <row r="20" spans="1:16" ht="12.75">
      <c r="A20" s="10" t="s">
        <v>35</v>
      </c>
      <c r="B20" s="11" t="s">
        <v>36</v>
      </c>
      <c r="C20" s="24">
        <v>67942.43</v>
      </c>
      <c r="D20" s="12">
        <v>2935.98</v>
      </c>
      <c r="E20" s="12">
        <v>3605.71</v>
      </c>
      <c r="F20" s="12">
        <v>0</v>
      </c>
      <c r="G20" s="25">
        <f t="shared" si="0"/>
        <v>74484.12</v>
      </c>
      <c r="M20" s="2"/>
      <c r="P20" s="2"/>
    </row>
    <row r="21" spans="1:16" ht="12.75">
      <c r="A21" s="10" t="s">
        <v>37</v>
      </c>
      <c r="B21" s="11" t="s">
        <v>38</v>
      </c>
      <c r="C21" s="24">
        <v>109935.02</v>
      </c>
      <c r="D21" s="12">
        <v>2973.12</v>
      </c>
      <c r="E21" s="12">
        <v>5621.95000000001</v>
      </c>
      <c r="F21" s="12">
        <v>20106.7</v>
      </c>
      <c r="G21" s="25">
        <f t="shared" si="0"/>
        <v>138636.79</v>
      </c>
      <c r="M21" s="2"/>
      <c r="P21" s="2"/>
    </row>
    <row r="22" spans="1:16" ht="12.75">
      <c r="A22" s="10" t="s">
        <v>39</v>
      </c>
      <c r="B22" s="11" t="s">
        <v>40</v>
      </c>
      <c r="C22" s="24">
        <v>101486.25</v>
      </c>
      <c r="D22" s="12">
        <v>6521.68</v>
      </c>
      <c r="E22" s="12">
        <v>3641.15</v>
      </c>
      <c r="F22" s="12">
        <v>93.65</v>
      </c>
      <c r="G22" s="25">
        <f t="shared" si="0"/>
        <v>111742.72999999998</v>
      </c>
      <c r="M22" s="2"/>
      <c r="P22" s="2"/>
    </row>
    <row r="23" spans="1:16" ht="12.75">
      <c r="A23" s="10" t="s">
        <v>41</v>
      </c>
      <c r="B23" s="11" t="s">
        <v>42</v>
      </c>
      <c r="C23" s="24">
        <v>92635.34</v>
      </c>
      <c r="D23" s="12">
        <v>1853.52</v>
      </c>
      <c r="E23" s="12">
        <v>4709.07</v>
      </c>
      <c r="F23" s="12">
        <v>25314.88</v>
      </c>
      <c r="G23" s="25">
        <f t="shared" si="0"/>
        <v>124512.81</v>
      </c>
      <c r="M23" s="2"/>
      <c r="P23" s="2"/>
    </row>
    <row r="24" spans="1:16" ht="12.75">
      <c r="A24" s="10" t="s">
        <v>43</v>
      </c>
      <c r="B24" s="11" t="s">
        <v>44</v>
      </c>
      <c r="C24" s="24">
        <v>31496.54</v>
      </c>
      <c r="D24" s="12">
        <v>238.24</v>
      </c>
      <c r="E24" s="12">
        <v>1892.91</v>
      </c>
      <c r="F24" s="12">
        <v>3591.58</v>
      </c>
      <c r="G24" s="25">
        <f t="shared" si="0"/>
        <v>37219.270000000004</v>
      </c>
      <c r="M24" s="2"/>
      <c r="P24" s="2"/>
    </row>
    <row r="25" spans="1:16" ht="12.75">
      <c r="A25" s="10" t="s">
        <v>45</v>
      </c>
      <c r="B25" s="11" t="s">
        <v>46</v>
      </c>
      <c r="C25" s="24">
        <v>142755.93</v>
      </c>
      <c r="D25" s="12">
        <v>1188.07</v>
      </c>
      <c r="E25" s="12">
        <v>11199.68</v>
      </c>
      <c r="F25" s="12">
        <v>203593.38</v>
      </c>
      <c r="G25" s="25">
        <f t="shared" si="0"/>
        <v>358737.06</v>
      </c>
      <c r="M25" s="2"/>
      <c r="P25" s="2"/>
    </row>
    <row r="26" spans="1:16" ht="12.75">
      <c r="A26" s="10" t="s">
        <v>47</v>
      </c>
      <c r="B26" s="11" t="s">
        <v>48</v>
      </c>
      <c r="C26" s="24">
        <v>181830.93</v>
      </c>
      <c r="D26" s="12">
        <v>4053.03</v>
      </c>
      <c r="E26" s="12">
        <v>3284.82</v>
      </c>
      <c r="F26" s="12">
        <v>62.44</v>
      </c>
      <c r="G26" s="25">
        <f t="shared" si="0"/>
        <v>189231.22</v>
      </c>
      <c r="M26" s="2"/>
      <c r="P26" s="2"/>
    </row>
    <row r="27" spans="1:16" ht="12.75">
      <c r="A27" s="10" t="s">
        <v>49</v>
      </c>
      <c r="B27" s="11" t="s">
        <v>50</v>
      </c>
      <c r="C27" s="24">
        <v>882400.25</v>
      </c>
      <c r="D27" s="12">
        <v>28769.58</v>
      </c>
      <c r="E27" s="12">
        <v>48940.01</v>
      </c>
      <c r="F27" s="12">
        <v>184067.79</v>
      </c>
      <c r="G27" s="25">
        <f t="shared" si="0"/>
        <v>1144177.63</v>
      </c>
      <c r="M27" s="2"/>
      <c r="P27" s="2"/>
    </row>
    <row r="28" spans="1:16" ht="12.75">
      <c r="A28" s="10" t="s">
        <v>51</v>
      </c>
      <c r="B28" s="11" t="s">
        <v>52</v>
      </c>
      <c r="C28" s="24">
        <v>166446.14</v>
      </c>
      <c r="D28" s="12">
        <v>1300.32</v>
      </c>
      <c r="E28" s="12">
        <v>8741.950000000006</v>
      </c>
      <c r="F28" s="12">
        <v>57646.5</v>
      </c>
      <c r="G28" s="25">
        <f t="shared" si="0"/>
        <v>234134.91000000003</v>
      </c>
      <c r="M28" s="2"/>
      <c r="P28" s="2"/>
    </row>
    <row r="29" spans="1:16" ht="12.75">
      <c r="A29" s="10" t="s">
        <v>53</v>
      </c>
      <c r="B29" s="11" t="s">
        <v>54</v>
      </c>
      <c r="C29" s="24">
        <v>39475.5</v>
      </c>
      <c r="D29" s="12">
        <v>543.52</v>
      </c>
      <c r="E29" s="12">
        <v>1060.66</v>
      </c>
      <c r="F29" s="12">
        <v>430.66</v>
      </c>
      <c r="G29" s="25">
        <f t="shared" si="0"/>
        <v>41510.340000000004</v>
      </c>
      <c r="M29" s="2"/>
      <c r="P29" s="2"/>
    </row>
    <row r="30" spans="1:16" ht="12.75">
      <c r="A30" s="10" t="s">
        <v>55</v>
      </c>
      <c r="B30" s="11" t="s">
        <v>56</v>
      </c>
      <c r="C30" s="24">
        <v>7154.29</v>
      </c>
      <c r="D30" s="12">
        <v>390.52</v>
      </c>
      <c r="E30" s="12">
        <v>1935.17</v>
      </c>
      <c r="F30" s="12">
        <v>2592.89</v>
      </c>
      <c r="G30" s="25">
        <f t="shared" si="0"/>
        <v>12072.869999999999</v>
      </c>
      <c r="M30" s="2"/>
      <c r="P30" s="2"/>
    </row>
    <row r="31" spans="1:16" ht="12.75">
      <c r="A31" s="10" t="s">
        <v>57</v>
      </c>
      <c r="B31" s="11" t="s">
        <v>58</v>
      </c>
      <c r="C31" s="24">
        <v>48626.98</v>
      </c>
      <c r="D31" s="12">
        <v>2866.26</v>
      </c>
      <c r="E31" s="12">
        <v>2569.93</v>
      </c>
      <c r="F31" s="12">
        <v>2757.57</v>
      </c>
      <c r="G31" s="25">
        <f t="shared" si="0"/>
        <v>56820.740000000005</v>
      </c>
      <c r="M31" s="2"/>
      <c r="P31" s="2"/>
    </row>
    <row r="32" spans="1:16" ht="12.75">
      <c r="A32" s="10" t="s">
        <v>59</v>
      </c>
      <c r="B32" s="11" t="s">
        <v>60</v>
      </c>
      <c r="C32" s="24">
        <v>25884.27</v>
      </c>
      <c r="D32" s="12">
        <v>779.74</v>
      </c>
      <c r="E32" s="12">
        <v>3364.14</v>
      </c>
      <c r="F32" s="12">
        <v>5091.45</v>
      </c>
      <c r="G32" s="25">
        <f t="shared" si="0"/>
        <v>35119.6</v>
      </c>
      <c r="M32" s="2"/>
      <c r="P32" s="2"/>
    </row>
    <row r="33" spans="1:16" ht="12.75">
      <c r="A33" s="10" t="s">
        <v>61</v>
      </c>
      <c r="B33" s="11" t="s">
        <v>62</v>
      </c>
      <c r="C33" s="24">
        <v>26017.96</v>
      </c>
      <c r="D33" s="12">
        <v>1401.53</v>
      </c>
      <c r="E33" s="12">
        <v>1976.51</v>
      </c>
      <c r="F33" s="12">
        <v>0</v>
      </c>
      <c r="G33" s="25">
        <f t="shared" si="0"/>
        <v>29395.999999999996</v>
      </c>
      <c r="M33" s="2"/>
      <c r="P33" s="2"/>
    </row>
    <row r="34" spans="1:16" ht="12.75">
      <c r="A34" s="10" t="s">
        <v>63</v>
      </c>
      <c r="B34" s="11" t="s">
        <v>64</v>
      </c>
      <c r="C34" s="24">
        <v>49909.49</v>
      </c>
      <c r="D34" s="12">
        <v>164.87</v>
      </c>
      <c r="E34" s="12">
        <v>2247.5</v>
      </c>
      <c r="F34" s="12">
        <v>2015.78</v>
      </c>
      <c r="G34" s="25">
        <f t="shared" si="0"/>
        <v>54337.64</v>
      </c>
      <c r="M34" s="2"/>
      <c r="P34" s="2"/>
    </row>
    <row r="35" spans="1:16" ht="12.75">
      <c r="A35" s="10" t="s">
        <v>65</v>
      </c>
      <c r="B35" s="11" t="s">
        <v>66</v>
      </c>
      <c r="C35" s="24">
        <v>66209.52</v>
      </c>
      <c r="D35" s="12">
        <v>353.04</v>
      </c>
      <c r="E35" s="12">
        <v>3447.34</v>
      </c>
      <c r="F35" s="12">
        <v>5331.09</v>
      </c>
      <c r="G35" s="25">
        <f t="shared" si="0"/>
        <v>75340.98999999999</v>
      </c>
      <c r="M35" s="2"/>
      <c r="P35" s="2"/>
    </row>
    <row r="36" spans="1:16" ht="12.75">
      <c r="A36" s="10" t="s">
        <v>67</v>
      </c>
      <c r="B36" s="11" t="s">
        <v>68</v>
      </c>
      <c r="C36" s="24">
        <v>36531.59</v>
      </c>
      <c r="D36" s="12">
        <v>616.83</v>
      </c>
      <c r="E36" s="12">
        <v>713.86</v>
      </c>
      <c r="F36" s="12">
        <v>3207.92</v>
      </c>
      <c r="G36" s="25">
        <f t="shared" si="0"/>
        <v>41070.2</v>
      </c>
      <c r="M36" s="2"/>
      <c r="P36" s="2"/>
    </row>
    <row r="37" spans="1:16" ht="12.75">
      <c r="A37" s="10" t="s">
        <v>69</v>
      </c>
      <c r="B37" s="11" t="s">
        <v>70</v>
      </c>
      <c r="C37" s="24">
        <v>44879.73</v>
      </c>
      <c r="D37" s="12">
        <v>4218.67</v>
      </c>
      <c r="E37" s="12">
        <v>3211.26</v>
      </c>
      <c r="F37" s="12">
        <v>299.54</v>
      </c>
      <c r="G37" s="25">
        <f t="shared" si="0"/>
        <v>52609.200000000004</v>
      </c>
      <c r="M37" s="2"/>
      <c r="P37" s="2"/>
    </row>
    <row r="38" spans="1:16" ht="12.75">
      <c r="A38" s="10" t="s">
        <v>71</v>
      </c>
      <c r="B38" s="11" t="s">
        <v>72</v>
      </c>
      <c r="C38" s="24">
        <v>61924.77</v>
      </c>
      <c r="D38" s="12">
        <v>852.81</v>
      </c>
      <c r="E38" s="12">
        <v>6342.120000000005</v>
      </c>
      <c r="F38" s="12">
        <v>10884.38</v>
      </c>
      <c r="G38" s="25">
        <f t="shared" si="0"/>
        <v>80004.08</v>
      </c>
      <c r="M38" s="2"/>
      <c r="P38" s="2"/>
    </row>
    <row r="39" spans="1:16" ht="12.75">
      <c r="A39" s="10" t="s">
        <v>73</v>
      </c>
      <c r="B39" s="11" t="s">
        <v>74</v>
      </c>
      <c r="C39" s="24">
        <v>208419.79</v>
      </c>
      <c r="D39" s="12">
        <v>14162.69</v>
      </c>
      <c r="E39" s="12">
        <v>16769.79000000005</v>
      </c>
      <c r="F39" s="12">
        <v>33542.19</v>
      </c>
      <c r="G39" s="25">
        <f t="shared" si="0"/>
        <v>272894.4600000001</v>
      </c>
      <c r="M39" s="2"/>
      <c r="P39" s="2"/>
    </row>
    <row r="40" spans="1:16" ht="12.75">
      <c r="A40" s="10" t="s">
        <v>75</v>
      </c>
      <c r="B40" s="11" t="s">
        <v>76</v>
      </c>
      <c r="C40" s="24">
        <v>173108.46</v>
      </c>
      <c r="D40" s="12">
        <v>7030.16</v>
      </c>
      <c r="E40" s="12">
        <v>9732.25000000001</v>
      </c>
      <c r="F40" s="12">
        <v>28122.24</v>
      </c>
      <c r="G40" s="25">
        <f t="shared" si="0"/>
        <v>217993.11</v>
      </c>
      <c r="J40" s="32"/>
      <c r="M40" s="2"/>
      <c r="P40" s="2"/>
    </row>
    <row r="41" spans="1:16" ht="12.75">
      <c r="A41" s="10" t="s">
        <v>77</v>
      </c>
      <c r="B41" s="11" t="s">
        <v>78</v>
      </c>
      <c r="C41" s="24">
        <v>37908.28</v>
      </c>
      <c r="D41" s="12">
        <v>3258.71</v>
      </c>
      <c r="E41" s="12">
        <v>1518.29</v>
      </c>
      <c r="F41" s="12">
        <v>0</v>
      </c>
      <c r="G41" s="25">
        <f t="shared" si="0"/>
        <v>42685.28</v>
      </c>
      <c r="J41" s="32"/>
      <c r="M41" s="2"/>
      <c r="P41" s="2"/>
    </row>
    <row r="42" spans="1:16" ht="12.75">
      <c r="A42" s="10" t="s">
        <v>79</v>
      </c>
      <c r="B42" s="11" t="s">
        <v>80</v>
      </c>
      <c r="C42" s="24">
        <v>162122.23</v>
      </c>
      <c r="D42" s="12">
        <v>6888.27</v>
      </c>
      <c r="E42" s="12">
        <v>6677.31</v>
      </c>
      <c r="F42" s="12">
        <v>4380.5</v>
      </c>
      <c r="G42" s="25">
        <f t="shared" si="0"/>
        <v>180068.31</v>
      </c>
      <c r="J42" s="32"/>
      <c r="M42" s="2"/>
      <c r="P42" s="2"/>
    </row>
    <row r="43" spans="1:16" ht="12.75">
      <c r="A43" s="10" t="s">
        <v>81</v>
      </c>
      <c r="B43" s="11" t="s">
        <v>82</v>
      </c>
      <c r="C43" s="24">
        <v>56944.11</v>
      </c>
      <c r="D43" s="12">
        <v>6935.95</v>
      </c>
      <c r="E43" s="12">
        <v>2061.7</v>
      </c>
      <c r="F43" s="12">
        <v>1053.28</v>
      </c>
      <c r="G43" s="25">
        <f t="shared" si="0"/>
        <v>66995.04</v>
      </c>
      <c r="J43" s="32"/>
      <c r="M43" s="2"/>
      <c r="P43" s="2"/>
    </row>
    <row r="44" spans="1:16" ht="12.75">
      <c r="A44" s="10" t="s">
        <v>83</v>
      </c>
      <c r="B44" s="11" t="s">
        <v>84</v>
      </c>
      <c r="C44" s="24">
        <v>4313.86</v>
      </c>
      <c r="D44" s="12">
        <v>190.87</v>
      </c>
      <c r="E44" s="12">
        <v>440.25</v>
      </c>
      <c r="F44" s="12">
        <v>0</v>
      </c>
      <c r="G44" s="25">
        <f t="shared" si="0"/>
        <v>4944.98</v>
      </c>
      <c r="J44" s="32"/>
      <c r="M44" s="2"/>
      <c r="P44" s="2"/>
    </row>
    <row r="45" spans="1:16" ht="12.75">
      <c r="A45" s="10" t="s">
        <v>85</v>
      </c>
      <c r="B45" s="11" t="s">
        <v>86</v>
      </c>
      <c r="C45" s="24">
        <v>457213.01</v>
      </c>
      <c r="D45" s="12">
        <v>7837.14</v>
      </c>
      <c r="E45" s="12">
        <v>21781.25</v>
      </c>
      <c r="F45" s="12">
        <v>524759.58</v>
      </c>
      <c r="G45" s="25">
        <f t="shared" si="0"/>
        <v>1011590.98</v>
      </c>
      <c r="J45" s="32"/>
      <c r="M45" s="2"/>
      <c r="P45" s="2"/>
    </row>
    <row r="46" spans="1:16" ht="12.75">
      <c r="A46" s="10" t="s">
        <v>87</v>
      </c>
      <c r="B46" s="11" t="s">
        <v>88</v>
      </c>
      <c r="C46" s="24">
        <v>15521.88</v>
      </c>
      <c r="D46" s="12">
        <v>1029.15</v>
      </c>
      <c r="E46" s="12">
        <v>1148.38</v>
      </c>
      <c r="F46" s="12">
        <v>3698.28</v>
      </c>
      <c r="G46" s="25">
        <f t="shared" si="0"/>
        <v>21397.69</v>
      </c>
      <c r="J46" s="32"/>
      <c r="M46" s="2"/>
      <c r="P46" s="2"/>
    </row>
    <row r="47" spans="1:16" ht="12.75">
      <c r="A47" s="10" t="s">
        <v>89</v>
      </c>
      <c r="B47" s="11" t="s">
        <v>90</v>
      </c>
      <c r="C47" s="24">
        <v>96469.15</v>
      </c>
      <c r="D47" s="12">
        <v>2279.35</v>
      </c>
      <c r="E47" s="12">
        <v>5251.74</v>
      </c>
      <c r="F47" s="12">
        <v>53216.95</v>
      </c>
      <c r="G47" s="25">
        <f t="shared" si="0"/>
        <v>157217.19</v>
      </c>
      <c r="J47" s="32"/>
      <c r="M47" s="2"/>
      <c r="P47" s="2"/>
    </row>
    <row r="48" spans="1:16" ht="12.75">
      <c r="A48" s="10" t="s">
        <v>91</v>
      </c>
      <c r="B48" s="11" t="s">
        <v>92</v>
      </c>
      <c r="C48" s="24">
        <f>121613.24-707.69</f>
        <v>120905.55</v>
      </c>
      <c r="D48" s="12">
        <v>6169.93</v>
      </c>
      <c r="E48" s="12">
        <v>4430.05</v>
      </c>
      <c r="F48" s="12">
        <v>6948.81</v>
      </c>
      <c r="G48" s="25">
        <f t="shared" si="0"/>
        <v>138454.34</v>
      </c>
      <c r="H48" s="12"/>
      <c r="M48" s="2"/>
      <c r="P48" s="2"/>
    </row>
    <row r="49" spans="1:16" ht="12.75">
      <c r="A49" s="10" t="s">
        <v>93</v>
      </c>
      <c r="B49" s="11" t="s">
        <v>94</v>
      </c>
      <c r="C49" s="24">
        <v>75740.13</v>
      </c>
      <c r="D49" s="12">
        <v>1773.68</v>
      </c>
      <c r="E49" s="12">
        <v>3448.99</v>
      </c>
      <c r="F49" s="12">
        <v>2461.28</v>
      </c>
      <c r="G49" s="25">
        <f t="shared" si="0"/>
        <v>83424.08</v>
      </c>
      <c r="M49" s="2"/>
      <c r="P49" s="2"/>
    </row>
    <row r="50" spans="1:16" ht="12.75">
      <c r="A50" s="10" t="s">
        <v>95</v>
      </c>
      <c r="B50" s="11" t="s">
        <v>96</v>
      </c>
      <c r="C50" s="24">
        <v>64978.69</v>
      </c>
      <c r="D50" s="12">
        <v>3784.99</v>
      </c>
      <c r="E50" s="12">
        <v>4535.99</v>
      </c>
      <c r="F50" s="12">
        <v>718.4</v>
      </c>
      <c r="G50" s="25">
        <f t="shared" si="0"/>
        <v>74018.07</v>
      </c>
      <c r="M50" s="2"/>
      <c r="P50" s="2"/>
    </row>
    <row r="51" spans="1:16" ht="12.75">
      <c r="A51" s="10" t="s">
        <v>97</v>
      </c>
      <c r="B51" s="11" t="s">
        <v>98</v>
      </c>
      <c r="C51" s="24">
        <v>151223.67</v>
      </c>
      <c r="D51" s="12">
        <v>3622.58</v>
      </c>
      <c r="E51" s="12">
        <v>3987</v>
      </c>
      <c r="F51" s="12">
        <v>93.65</v>
      </c>
      <c r="G51" s="25">
        <f t="shared" si="0"/>
        <v>158926.9</v>
      </c>
      <c r="M51" s="2"/>
      <c r="P51" s="2"/>
    </row>
    <row r="52" spans="1:16" ht="12.75">
      <c r="A52" s="10" t="s">
        <v>99</v>
      </c>
      <c r="B52" s="11" t="s">
        <v>100</v>
      </c>
      <c r="C52" s="24">
        <v>31068.66</v>
      </c>
      <c r="D52" s="12">
        <v>2198.66</v>
      </c>
      <c r="E52" s="12">
        <v>988.4</v>
      </c>
      <c r="F52" s="12">
        <v>62.44</v>
      </c>
      <c r="G52" s="25">
        <f t="shared" si="0"/>
        <v>34318.16</v>
      </c>
      <c r="M52" s="2"/>
      <c r="P52" s="2"/>
    </row>
    <row r="53" spans="1:16" ht="12.75">
      <c r="A53" s="10" t="s">
        <v>101</v>
      </c>
      <c r="B53" s="11" t="s">
        <v>102</v>
      </c>
      <c r="C53" s="24">
        <v>31969.47</v>
      </c>
      <c r="D53" s="12">
        <v>3814.49</v>
      </c>
      <c r="E53" s="12">
        <v>1356.5</v>
      </c>
      <c r="F53" s="12">
        <v>701.69</v>
      </c>
      <c r="G53" s="25">
        <f t="shared" si="0"/>
        <v>37842.15</v>
      </c>
      <c r="M53" s="2"/>
      <c r="P53" s="2"/>
    </row>
    <row r="54" spans="1:16" ht="12.75">
      <c r="A54" s="10" t="s">
        <v>103</v>
      </c>
      <c r="B54" s="11" t="s">
        <v>104</v>
      </c>
      <c r="C54" s="24">
        <v>25585.4</v>
      </c>
      <c r="D54" s="12">
        <v>291.83</v>
      </c>
      <c r="E54" s="12">
        <v>2260.2</v>
      </c>
      <c r="F54" s="12">
        <v>0</v>
      </c>
      <c r="G54" s="25">
        <f t="shared" si="0"/>
        <v>28137.430000000004</v>
      </c>
      <c r="M54" s="2"/>
      <c r="P54" s="2"/>
    </row>
    <row r="55" spans="1:16" ht="12.75">
      <c r="A55" s="10" t="s">
        <v>105</v>
      </c>
      <c r="B55" s="11" t="s">
        <v>106</v>
      </c>
      <c r="C55" s="24">
        <v>29652.39</v>
      </c>
      <c r="D55" s="12">
        <v>755.98</v>
      </c>
      <c r="E55" s="12">
        <v>792.25</v>
      </c>
      <c r="F55" s="12">
        <v>1563.56</v>
      </c>
      <c r="G55" s="25">
        <f t="shared" si="0"/>
        <v>32764.18</v>
      </c>
      <c r="M55" s="2"/>
      <c r="P55" s="2"/>
    </row>
    <row r="56" spans="1:16" ht="12.75">
      <c r="A56" s="10" t="s">
        <v>107</v>
      </c>
      <c r="B56" s="11" t="s">
        <v>108</v>
      </c>
      <c r="C56" s="24">
        <v>32474.08</v>
      </c>
      <c r="D56" s="12">
        <v>1550.28</v>
      </c>
      <c r="E56" s="12">
        <v>1227.15</v>
      </c>
      <c r="F56" s="12">
        <v>0</v>
      </c>
      <c r="G56" s="25">
        <f t="shared" si="0"/>
        <v>35251.51</v>
      </c>
      <c r="M56" s="2"/>
      <c r="P56" s="2"/>
    </row>
    <row r="57" spans="1:16" ht="12.75">
      <c r="A57" s="10" t="s">
        <v>109</v>
      </c>
      <c r="B57" s="11" t="s">
        <v>110</v>
      </c>
      <c r="C57" s="24">
        <v>31568.18</v>
      </c>
      <c r="D57" s="12">
        <v>1930.2</v>
      </c>
      <c r="E57" s="12">
        <v>2624.59</v>
      </c>
      <c r="F57" s="12">
        <v>0</v>
      </c>
      <c r="G57" s="25">
        <f t="shared" si="0"/>
        <v>36122.97</v>
      </c>
      <c r="M57" s="2"/>
      <c r="P57" s="2"/>
    </row>
    <row r="58" spans="1:16" ht="12.75">
      <c r="A58" s="10" t="s">
        <v>111</v>
      </c>
      <c r="B58" s="11" t="s">
        <v>112</v>
      </c>
      <c r="C58" s="24">
        <v>18305.6</v>
      </c>
      <c r="D58" s="12">
        <v>552.58</v>
      </c>
      <c r="E58" s="12">
        <v>816.03</v>
      </c>
      <c r="F58" s="12">
        <v>0</v>
      </c>
      <c r="G58" s="25">
        <f t="shared" si="0"/>
        <v>19674.21</v>
      </c>
      <c r="M58" s="2"/>
      <c r="P58" s="2"/>
    </row>
    <row r="59" spans="1:16" ht="12.75">
      <c r="A59" s="10" t="s">
        <v>113</v>
      </c>
      <c r="B59" s="11" t="s">
        <v>114</v>
      </c>
      <c r="C59" s="24">
        <v>12335.94</v>
      </c>
      <c r="D59" s="12">
        <v>660.96</v>
      </c>
      <c r="E59" s="12">
        <v>672.2</v>
      </c>
      <c r="F59" s="12">
        <v>0</v>
      </c>
      <c r="G59" s="25">
        <f t="shared" si="0"/>
        <v>13669.100000000002</v>
      </c>
      <c r="M59" s="2"/>
      <c r="P59" s="2"/>
    </row>
    <row r="60" spans="1:16" ht="12.75">
      <c r="A60" s="10" t="s">
        <v>115</v>
      </c>
      <c r="B60" s="11" t="s">
        <v>184</v>
      </c>
      <c r="C60" s="24">
        <v>8377.6</v>
      </c>
      <c r="D60" s="12">
        <v>47.72</v>
      </c>
      <c r="E60" s="12">
        <v>450.73</v>
      </c>
      <c r="F60" s="12">
        <v>0</v>
      </c>
      <c r="G60" s="25">
        <f t="shared" si="0"/>
        <v>8876.05</v>
      </c>
      <c r="M60" s="2"/>
      <c r="P60" s="2"/>
    </row>
    <row r="61" spans="1:16" ht="12.75">
      <c r="A61" s="10" t="s">
        <v>116</v>
      </c>
      <c r="B61" s="11" t="s">
        <v>117</v>
      </c>
      <c r="C61" s="24">
        <v>55712.98</v>
      </c>
      <c r="D61" s="12">
        <v>272.24</v>
      </c>
      <c r="E61" s="12">
        <v>742.89</v>
      </c>
      <c r="F61" s="12">
        <v>0</v>
      </c>
      <c r="G61" s="25">
        <f t="shared" si="0"/>
        <v>56728.11</v>
      </c>
      <c r="M61" s="2"/>
      <c r="P61" s="2"/>
    </row>
    <row r="62" spans="1:16" ht="12.75">
      <c r="A62" s="10" t="s">
        <v>118</v>
      </c>
      <c r="B62" s="11" t="s">
        <v>119</v>
      </c>
      <c r="C62" s="24">
        <v>340598.77</v>
      </c>
      <c r="D62" s="12">
        <v>8776.33</v>
      </c>
      <c r="E62" s="12">
        <v>33487.22</v>
      </c>
      <c r="F62" s="12">
        <v>95049.06</v>
      </c>
      <c r="G62" s="25">
        <f t="shared" si="0"/>
        <v>477911.38000000006</v>
      </c>
      <c r="M62" s="2"/>
      <c r="P62" s="2"/>
    </row>
    <row r="63" spans="1:16" ht="12.75">
      <c r="A63" s="10" t="s">
        <v>120</v>
      </c>
      <c r="B63" s="11" t="s">
        <v>121</v>
      </c>
      <c r="C63" s="24">
        <v>60834.83</v>
      </c>
      <c r="D63" s="12">
        <v>413.22</v>
      </c>
      <c r="E63" s="12">
        <v>1980.93</v>
      </c>
      <c r="F63" s="12">
        <v>31454.82</v>
      </c>
      <c r="G63" s="25">
        <f t="shared" si="0"/>
        <v>94683.8</v>
      </c>
      <c r="M63" s="2"/>
      <c r="P63" s="2"/>
    </row>
    <row r="64" spans="1:16" ht="12.75">
      <c r="A64" s="10" t="s">
        <v>122</v>
      </c>
      <c r="B64" s="11" t="s">
        <v>123</v>
      </c>
      <c r="C64" s="24">
        <v>2191.99</v>
      </c>
      <c r="D64" s="12">
        <v>149.65</v>
      </c>
      <c r="E64" s="12">
        <v>0</v>
      </c>
      <c r="F64" s="12">
        <v>0</v>
      </c>
      <c r="G64" s="25">
        <f t="shared" si="0"/>
        <v>2341.64</v>
      </c>
      <c r="M64" s="2"/>
      <c r="P64" s="2"/>
    </row>
    <row r="65" spans="1:16" ht="12.75">
      <c r="A65" s="10" t="s">
        <v>124</v>
      </c>
      <c r="B65" s="11" t="s">
        <v>125</v>
      </c>
      <c r="C65" s="24">
        <v>32128.21</v>
      </c>
      <c r="D65" s="12">
        <v>2298.75</v>
      </c>
      <c r="E65" s="12">
        <v>467.38</v>
      </c>
      <c r="F65" s="12">
        <v>0</v>
      </c>
      <c r="G65" s="25">
        <f t="shared" si="0"/>
        <v>34894.34</v>
      </c>
      <c r="M65" s="2"/>
      <c r="P65" s="2"/>
    </row>
    <row r="66" spans="1:16" ht="12.75">
      <c r="A66" s="10" t="s">
        <v>126</v>
      </c>
      <c r="B66" s="11" t="s">
        <v>127</v>
      </c>
      <c r="C66" s="24">
        <v>102198.24</v>
      </c>
      <c r="D66" s="12">
        <v>6350.8</v>
      </c>
      <c r="E66" s="12">
        <v>5110.09</v>
      </c>
      <c r="F66" s="12">
        <v>5007.15</v>
      </c>
      <c r="G66" s="25">
        <f t="shared" si="0"/>
        <v>118666.28</v>
      </c>
      <c r="M66" s="2"/>
      <c r="P66" s="2"/>
    </row>
    <row r="67" spans="1:16" ht="12.75">
      <c r="A67" s="10" t="s">
        <v>128</v>
      </c>
      <c r="B67" s="11" t="s">
        <v>129</v>
      </c>
      <c r="C67" s="24">
        <v>13598.16</v>
      </c>
      <c r="D67" s="12">
        <v>188.95</v>
      </c>
      <c r="E67" s="12">
        <v>391.96</v>
      </c>
      <c r="F67" s="12">
        <v>3513.12</v>
      </c>
      <c r="G67" s="25">
        <f t="shared" si="0"/>
        <v>17692.19</v>
      </c>
      <c r="M67" s="2"/>
      <c r="P67" s="2"/>
    </row>
    <row r="68" spans="1:16" ht="12.75">
      <c r="A68" s="10" t="s">
        <v>130</v>
      </c>
      <c r="B68" s="11" t="s">
        <v>131</v>
      </c>
      <c r="C68" s="24">
        <v>373330.04</v>
      </c>
      <c r="D68" s="12">
        <v>14378.06</v>
      </c>
      <c r="E68" s="12">
        <v>34184.3</v>
      </c>
      <c r="F68" s="12">
        <v>101121.79</v>
      </c>
      <c r="G68" s="25">
        <f aca="true" t="shared" si="1" ref="G68:G99">C68+D68+E68+F68</f>
        <v>523014.18999999994</v>
      </c>
      <c r="M68" s="2"/>
      <c r="P68" s="2"/>
    </row>
    <row r="69" spans="1:16" ht="12.75">
      <c r="A69" s="10" t="s">
        <v>132</v>
      </c>
      <c r="B69" s="11" t="s">
        <v>133</v>
      </c>
      <c r="C69" s="24">
        <f>11304.9-194.71</f>
        <v>11110.19</v>
      </c>
      <c r="D69" s="12">
        <v>459.27</v>
      </c>
      <c r="E69" s="12">
        <v>396.38</v>
      </c>
      <c r="F69" s="12">
        <v>0</v>
      </c>
      <c r="G69" s="25">
        <f t="shared" si="1"/>
        <v>11965.84</v>
      </c>
      <c r="M69" s="2"/>
      <c r="P69" s="2"/>
    </row>
    <row r="70" spans="1:16" ht="12.75">
      <c r="A70" s="10" t="s">
        <v>134</v>
      </c>
      <c r="B70" s="11" t="s">
        <v>135</v>
      </c>
      <c r="C70" s="24">
        <f>6050.42-110.33</f>
        <v>5940.09</v>
      </c>
      <c r="D70" s="12">
        <v>0</v>
      </c>
      <c r="E70" s="12">
        <v>87.97</v>
      </c>
      <c r="F70" s="12">
        <v>0</v>
      </c>
      <c r="G70" s="25">
        <f t="shared" si="1"/>
        <v>6028.06</v>
      </c>
      <c r="M70" s="2"/>
      <c r="P70" s="2"/>
    </row>
    <row r="71" spans="1:16" ht="12.75">
      <c r="A71" s="10" t="s">
        <v>136</v>
      </c>
      <c r="B71" s="11" t="s">
        <v>137</v>
      </c>
      <c r="C71" s="24">
        <v>168279.88</v>
      </c>
      <c r="D71" s="12">
        <v>2606.14</v>
      </c>
      <c r="E71" s="12">
        <v>4941.21</v>
      </c>
      <c r="F71" s="12">
        <v>59954.63</v>
      </c>
      <c r="G71" s="25">
        <f t="shared" si="1"/>
        <v>235781.86000000002</v>
      </c>
      <c r="M71" s="2"/>
      <c r="P71" s="2"/>
    </row>
    <row r="72" spans="1:16" ht="12.75">
      <c r="A72" s="10" t="s">
        <v>138</v>
      </c>
      <c r="B72" s="11" t="s">
        <v>139</v>
      </c>
      <c r="C72" s="24">
        <v>268191.24</v>
      </c>
      <c r="D72" s="12">
        <v>1515.01</v>
      </c>
      <c r="E72" s="12">
        <v>25407.24</v>
      </c>
      <c r="F72" s="12">
        <v>67060.24</v>
      </c>
      <c r="G72" s="25">
        <f t="shared" si="1"/>
        <v>362173.73</v>
      </c>
      <c r="M72" s="2"/>
      <c r="P72" s="2"/>
    </row>
    <row r="73" spans="1:16" ht="12.75">
      <c r="A73" s="10" t="s">
        <v>140</v>
      </c>
      <c r="B73" s="11" t="s">
        <v>141</v>
      </c>
      <c r="C73" s="24">
        <v>0</v>
      </c>
      <c r="D73" s="2">
        <v>0</v>
      </c>
      <c r="E73" s="2">
        <v>0</v>
      </c>
      <c r="F73" s="2">
        <v>0</v>
      </c>
      <c r="G73" s="25">
        <f t="shared" si="1"/>
        <v>0</v>
      </c>
      <c r="M73" s="2"/>
      <c r="P73" s="2"/>
    </row>
    <row r="74" spans="1:16" ht="12.75">
      <c r="A74" s="10" t="s">
        <v>142</v>
      </c>
      <c r="B74" s="11" t="s">
        <v>143</v>
      </c>
      <c r="C74" s="24">
        <v>42502.75</v>
      </c>
      <c r="D74" s="12">
        <v>941.62</v>
      </c>
      <c r="E74" s="12">
        <v>1102.06</v>
      </c>
      <c r="F74" s="12">
        <v>1915.93</v>
      </c>
      <c r="G74" s="25">
        <f t="shared" si="1"/>
        <v>46462.36</v>
      </c>
      <c r="M74" s="2"/>
      <c r="P74" s="2"/>
    </row>
    <row r="75" spans="1:16" ht="12.75">
      <c r="A75" s="10" t="s">
        <v>144</v>
      </c>
      <c r="B75" s="11" t="s">
        <v>145</v>
      </c>
      <c r="C75" s="24">
        <v>53702.38</v>
      </c>
      <c r="D75" s="12">
        <v>820.7</v>
      </c>
      <c r="E75" s="12">
        <v>3497.11</v>
      </c>
      <c r="F75" s="12">
        <v>37967.15</v>
      </c>
      <c r="G75" s="25">
        <f t="shared" si="1"/>
        <v>95987.34</v>
      </c>
      <c r="M75" s="2"/>
      <c r="P75" s="2"/>
    </row>
    <row r="76" spans="1:16" ht="12.75">
      <c r="A76" s="10" t="s">
        <v>146</v>
      </c>
      <c r="B76" s="11" t="s">
        <v>147</v>
      </c>
      <c r="C76" s="24">
        <v>20418.6</v>
      </c>
      <c r="D76" s="12">
        <v>120.93</v>
      </c>
      <c r="E76" s="12">
        <v>673.78</v>
      </c>
      <c r="F76" s="12">
        <v>0</v>
      </c>
      <c r="G76" s="25">
        <f t="shared" si="1"/>
        <v>21213.309999999998</v>
      </c>
      <c r="M76" s="2"/>
      <c r="P76" s="2"/>
    </row>
    <row r="77" spans="1:16" ht="12.75">
      <c r="A77" s="10" t="s">
        <v>148</v>
      </c>
      <c r="B77" s="11" t="s">
        <v>149</v>
      </c>
      <c r="C77" s="24">
        <v>45505.63</v>
      </c>
      <c r="D77" s="12">
        <v>191.89</v>
      </c>
      <c r="E77" s="12">
        <v>1479.6</v>
      </c>
      <c r="F77" s="12">
        <v>2338.52</v>
      </c>
      <c r="G77" s="25">
        <f t="shared" si="1"/>
        <v>49515.63999999999</v>
      </c>
      <c r="M77" s="2"/>
      <c r="P77" s="2"/>
    </row>
    <row r="78" spans="1:16" ht="12.75">
      <c r="A78" s="13" t="s">
        <v>150</v>
      </c>
      <c r="B78" s="14" t="s">
        <v>151</v>
      </c>
      <c r="C78" s="24">
        <v>13051.62</v>
      </c>
      <c r="D78" s="12">
        <v>1648.29</v>
      </c>
      <c r="E78" s="12">
        <v>1757.36</v>
      </c>
      <c r="F78" s="12">
        <v>0</v>
      </c>
      <c r="G78" s="25">
        <f t="shared" si="1"/>
        <v>16457.27</v>
      </c>
      <c r="M78" s="2"/>
      <c r="P78" s="2"/>
    </row>
    <row r="79" spans="1:16" ht="12.75">
      <c r="A79" s="15" t="s">
        <v>152</v>
      </c>
      <c r="B79" s="16" t="s">
        <v>153</v>
      </c>
      <c r="C79" s="24">
        <v>25996.89</v>
      </c>
      <c r="D79" s="12">
        <v>2102.78</v>
      </c>
      <c r="E79" s="12">
        <v>1855.94</v>
      </c>
      <c r="F79" s="12">
        <v>0</v>
      </c>
      <c r="G79" s="25">
        <f t="shared" si="1"/>
        <v>29955.609999999997</v>
      </c>
      <c r="M79" s="2"/>
      <c r="P79" s="2"/>
    </row>
    <row r="80" spans="1:16" ht="12.75">
      <c r="A80" s="15" t="s">
        <v>154</v>
      </c>
      <c r="B80" s="16" t="s">
        <v>155</v>
      </c>
      <c r="C80" s="24">
        <v>5971.46</v>
      </c>
      <c r="D80" s="12">
        <v>583.61</v>
      </c>
      <c r="E80" s="12">
        <v>125</v>
      </c>
      <c r="F80" s="12">
        <v>0</v>
      </c>
      <c r="G80" s="25">
        <f t="shared" si="1"/>
        <v>6680.07</v>
      </c>
      <c r="M80" s="2"/>
      <c r="P80" s="2"/>
    </row>
    <row r="81" spans="1:16" ht="12.75">
      <c r="A81" s="15" t="s">
        <v>156</v>
      </c>
      <c r="B81" s="16" t="s">
        <v>157</v>
      </c>
      <c r="C81" s="24">
        <v>21251.43</v>
      </c>
      <c r="D81" s="12">
        <v>1559.15</v>
      </c>
      <c r="E81" s="12">
        <v>3477.9</v>
      </c>
      <c r="F81" s="12">
        <v>1735.3</v>
      </c>
      <c r="G81" s="25">
        <f t="shared" si="1"/>
        <v>28023.780000000002</v>
      </c>
      <c r="M81" s="2"/>
      <c r="P81" s="2"/>
    </row>
    <row r="82" spans="1:16" ht="12.75">
      <c r="A82" s="15" t="s">
        <v>158</v>
      </c>
      <c r="B82" s="16" t="s">
        <v>159</v>
      </c>
      <c r="C82" s="24">
        <v>10877.05</v>
      </c>
      <c r="D82" s="12">
        <v>422.76</v>
      </c>
      <c r="E82" s="12">
        <v>495.92</v>
      </c>
      <c r="F82" s="12">
        <v>0</v>
      </c>
      <c r="G82" s="25">
        <f t="shared" si="1"/>
        <v>11795.73</v>
      </c>
      <c r="M82" s="2"/>
      <c r="P82" s="2"/>
    </row>
    <row r="83" spans="1:16" ht="12.75">
      <c r="A83" s="15" t="s">
        <v>160</v>
      </c>
      <c r="B83" s="16" t="s">
        <v>161</v>
      </c>
      <c r="C83" s="24">
        <v>40354.05</v>
      </c>
      <c r="D83" s="12">
        <v>3287.37</v>
      </c>
      <c r="E83" s="12">
        <v>2343.03</v>
      </c>
      <c r="F83" s="12">
        <v>1446.14</v>
      </c>
      <c r="G83" s="25">
        <f t="shared" si="1"/>
        <v>47430.590000000004</v>
      </c>
      <c r="M83" s="2"/>
      <c r="P83" s="2"/>
    </row>
    <row r="84" spans="1:16" ht="12.75">
      <c r="A84" s="15" t="s">
        <v>162</v>
      </c>
      <c r="B84" s="16" t="s">
        <v>163</v>
      </c>
      <c r="C84" s="24">
        <v>1889.7</v>
      </c>
      <c r="D84" s="12">
        <v>87.07</v>
      </c>
      <c r="E84" s="12">
        <v>349.35</v>
      </c>
      <c r="F84" s="12">
        <v>3501.58</v>
      </c>
      <c r="G84" s="25">
        <f t="shared" si="1"/>
        <v>5827.7</v>
      </c>
      <c r="M84" s="2"/>
      <c r="P84" s="2"/>
    </row>
    <row r="85" spans="1:16" ht="12.75">
      <c r="A85" s="17" t="s">
        <v>164</v>
      </c>
      <c r="B85" s="18" t="s">
        <v>165</v>
      </c>
      <c r="C85" s="24">
        <v>15788.95</v>
      </c>
      <c r="D85" s="12">
        <v>32.8</v>
      </c>
      <c r="E85" s="12">
        <v>633.34</v>
      </c>
      <c r="F85" s="12">
        <v>0</v>
      </c>
      <c r="G85" s="25">
        <f t="shared" si="1"/>
        <v>16455.09</v>
      </c>
      <c r="M85" s="2"/>
      <c r="P85" s="2"/>
    </row>
    <row r="86" spans="1:16" ht="12.75">
      <c r="A86" s="17" t="s">
        <v>166</v>
      </c>
      <c r="B86" s="19" t="s">
        <v>167</v>
      </c>
      <c r="C86" s="24">
        <v>9185.53</v>
      </c>
      <c r="D86" s="12">
        <v>36.67</v>
      </c>
      <c r="E86" s="12">
        <v>2087.1</v>
      </c>
      <c r="F86" s="12">
        <v>626.67</v>
      </c>
      <c r="G86" s="25">
        <f t="shared" si="1"/>
        <v>11935.970000000001</v>
      </c>
      <c r="M86" s="2"/>
      <c r="P86" s="2"/>
    </row>
    <row r="87" spans="1:16" ht="12.75">
      <c r="A87" s="15" t="s">
        <v>168</v>
      </c>
      <c r="B87" s="15" t="s">
        <v>169</v>
      </c>
      <c r="C87" s="29">
        <v>0</v>
      </c>
      <c r="D87" s="2">
        <v>0</v>
      </c>
      <c r="E87" s="2">
        <v>0</v>
      </c>
      <c r="F87" s="2">
        <v>0</v>
      </c>
      <c r="G87" s="25">
        <f t="shared" si="1"/>
        <v>0</v>
      </c>
      <c r="M87" s="2"/>
      <c r="P87" s="2"/>
    </row>
    <row r="88" spans="1:16" ht="12.75">
      <c r="A88" s="15" t="s">
        <v>170</v>
      </c>
      <c r="B88" s="15" t="s">
        <v>171</v>
      </c>
      <c r="C88" s="29">
        <v>15110.58</v>
      </c>
      <c r="D88" s="12">
        <v>274.45</v>
      </c>
      <c r="E88" s="12">
        <v>1482.48</v>
      </c>
      <c r="F88" s="12">
        <v>9724.62</v>
      </c>
      <c r="G88" s="25">
        <f t="shared" si="1"/>
        <v>26592.130000000005</v>
      </c>
      <c r="M88" s="2"/>
      <c r="P88" s="2"/>
    </row>
    <row r="89" spans="1:16" ht="12.75">
      <c r="A89" s="15" t="s">
        <v>172</v>
      </c>
      <c r="B89" s="15" t="s">
        <v>173</v>
      </c>
      <c r="C89" s="29">
        <v>12277.34</v>
      </c>
      <c r="D89" s="12">
        <v>86.33</v>
      </c>
      <c r="E89" s="12">
        <v>445.44</v>
      </c>
      <c r="F89" s="12">
        <v>0</v>
      </c>
      <c r="G89" s="25">
        <f t="shared" si="1"/>
        <v>12809.11</v>
      </c>
      <c r="M89" s="2"/>
      <c r="P89" s="2"/>
    </row>
    <row r="90" spans="1:16" ht="12.75">
      <c r="A90" s="15" t="s">
        <v>174</v>
      </c>
      <c r="B90" s="15" t="s">
        <v>175</v>
      </c>
      <c r="C90" s="29">
        <v>17482.18</v>
      </c>
      <c r="D90" s="12">
        <v>184.78</v>
      </c>
      <c r="E90" s="12">
        <v>1256.55</v>
      </c>
      <c r="F90" s="12">
        <v>1281.71</v>
      </c>
      <c r="G90" s="25">
        <f t="shared" si="1"/>
        <v>20205.219999999998</v>
      </c>
      <c r="M90" s="2"/>
      <c r="P90" s="2"/>
    </row>
    <row r="91" spans="1:16" ht="12.75">
      <c r="A91" s="15" t="s">
        <v>176</v>
      </c>
      <c r="B91" s="15" t="s">
        <v>177</v>
      </c>
      <c r="C91" s="29">
        <v>0</v>
      </c>
      <c r="D91" s="2">
        <v>0</v>
      </c>
      <c r="E91" s="2">
        <v>0</v>
      </c>
      <c r="F91" s="2">
        <v>0</v>
      </c>
      <c r="G91" s="25">
        <f t="shared" si="1"/>
        <v>0</v>
      </c>
      <c r="M91" s="2"/>
      <c r="P91" s="2"/>
    </row>
    <row r="92" spans="1:16" ht="12.75">
      <c r="A92" s="15" t="s">
        <v>178</v>
      </c>
      <c r="B92" s="15" t="s">
        <v>179</v>
      </c>
      <c r="C92" s="29">
        <v>1042.74</v>
      </c>
      <c r="D92" s="12">
        <v>60.2</v>
      </c>
      <c r="E92" s="12">
        <v>149.21</v>
      </c>
      <c r="F92" s="12">
        <v>0</v>
      </c>
      <c r="G92" s="25">
        <f t="shared" si="1"/>
        <v>1252.15</v>
      </c>
      <c r="M92" s="2"/>
      <c r="P92" s="2"/>
    </row>
    <row r="93" spans="1:16" ht="12.75">
      <c r="A93" s="17" t="s">
        <v>180</v>
      </c>
      <c r="B93" s="17" t="s">
        <v>181</v>
      </c>
      <c r="C93" s="31">
        <v>0</v>
      </c>
      <c r="D93" s="12">
        <v>0</v>
      </c>
      <c r="E93" s="12">
        <v>0</v>
      </c>
      <c r="F93" s="21">
        <v>0</v>
      </c>
      <c r="G93" s="25">
        <f t="shared" si="1"/>
        <v>0</v>
      </c>
      <c r="M93" s="2"/>
      <c r="P93" s="2"/>
    </row>
    <row r="94" spans="1:16" ht="12.75">
      <c r="A94" s="15" t="s">
        <v>182</v>
      </c>
      <c r="B94" s="15" t="s">
        <v>183</v>
      </c>
      <c r="C94" s="12">
        <v>11528.61</v>
      </c>
      <c r="D94" s="12">
        <v>853.86</v>
      </c>
      <c r="E94" s="12">
        <v>191.78</v>
      </c>
      <c r="F94" s="21">
        <v>0</v>
      </c>
      <c r="G94" s="25">
        <f t="shared" si="1"/>
        <v>12574.250000000002</v>
      </c>
      <c r="M94" s="2"/>
      <c r="P94" s="2"/>
    </row>
    <row r="95" spans="1:16" ht="12.75">
      <c r="A95" s="35" t="s">
        <v>186</v>
      </c>
      <c r="B95" s="36" t="s">
        <v>187</v>
      </c>
      <c r="C95" s="12">
        <v>7820.06</v>
      </c>
      <c r="D95" s="12">
        <v>251.87</v>
      </c>
      <c r="E95" s="12">
        <v>277.95</v>
      </c>
      <c r="F95" s="21">
        <v>0</v>
      </c>
      <c r="G95" s="25">
        <f t="shared" si="1"/>
        <v>8349.880000000001</v>
      </c>
      <c r="M95" s="2"/>
      <c r="P95" s="2"/>
    </row>
    <row r="96" spans="1:16" ht="12.75">
      <c r="A96" s="19" t="s">
        <v>188</v>
      </c>
      <c r="B96" s="37" t="s">
        <v>189</v>
      </c>
      <c r="C96" s="12">
        <v>1060.29</v>
      </c>
      <c r="D96" s="12">
        <v>0</v>
      </c>
      <c r="E96" s="12">
        <v>228.04</v>
      </c>
      <c r="F96" s="21">
        <v>0</v>
      </c>
      <c r="G96" s="25">
        <f t="shared" si="1"/>
        <v>1288.33</v>
      </c>
      <c r="M96" s="2"/>
      <c r="P96" s="2"/>
    </row>
    <row r="97" spans="1:16" ht="12.75">
      <c r="A97" s="35" t="s">
        <v>190</v>
      </c>
      <c r="B97" s="37" t="s">
        <v>191</v>
      </c>
      <c r="C97" s="12">
        <v>7672.09</v>
      </c>
      <c r="D97" s="12">
        <v>46.76</v>
      </c>
      <c r="E97" s="12">
        <v>361.83</v>
      </c>
      <c r="F97" s="21">
        <v>0</v>
      </c>
      <c r="G97" s="25">
        <f t="shared" si="1"/>
        <v>8080.68</v>
      </c>
      <c r="M97" s="2"/>
      <c r="P97" s="2"/>
    </row>
    <row r="98" spans="1:16" ht="13.5" thickBot="1">
      <c r="A98" s="20" t="s">
        <v>192</v>
      </c>
      <c r="B98" s="38" t="s">
        <v>193</v>
      </c>
      <c r="C98" s="21">
        <v>24805.45</v>
      </c>
      <c r="D98" s="21">
        <v>2457.02</v>
      </c>
      <c r="E98" s="30">
        <v>4830.15</v>
      </c>
      <c r="F98" s="21">
        <v>602.68</v>
      </c>
      <c r="G98" s="26">
        <f t="shared" si="1"/>
        <v>32695.300000000003</v>
      </c>
      <c r="M98" s="2"/>
      <c r="P98" s="2"/>
    </row>
    <row r="99" spans="1:16" ht="14.25" customHeight="1" thickBot="1">
      <c r="A99" s="39"/>
      <c r="B99" s="39" t="s">
        <v>207</v>
      </c>
      <c r="C99" s="40">
        <f>SUM(C4:C98)</f>
        <v>6758335.18</v>
      </c>
      <c r="D99" s="41">
        <v>213810.97</v>
      </c>
      <c r="E99" s="46">
        <v>389736.65</v>
      </c>
      <c r="F99" s="41">
        <v>1847336.05</v>
      </c>
      <c r="G99" s="45">
        <f t="shared" si="1"/>
        <v>9209218.85</v>
      </c>
      <c r="M99" s="2"/>
      <c r="P99" s="2"/>
    </row>
  </sheetData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67">
      <selection activeCell="C105" sqref="C105"/>
    </sheetView>
  </sheetViews>
  <sheetFormatPr defaultColWidth="9.140625" defaultRowHeight="12.75"/>
  <cols>
    <col min="1" max="1" width="4.7109375" style="1" customWidth="1"/>
    <col min="2" max="2" width="20.00390625" style="1" customWidth="1"/>
    <col min="3" max="3" width="15.421875" style="2" customWidth="1"/>
    <col min="4" max="4" width="16.8515625" style="2" customWidth="1"/>
    <col min="5" max="5" width="12.140625" style="2" customWidth="1"/>
    <col min="6" max="6" width="14.00390625" style="2" customWidth="1"/>
    <col min="7" max="7" width="14.7109375" style="22" customWidth="1"/>
    <col min="8" max="8" width="9.140625" style="2" customWidth="1"/>
    <col min="9" max="9" width="12.7109375" style="0" bestFit="1" customWidth="1"/>
    <col min="10" max="10" width="11.140625" style="0" customWidth="1"/>
    <col min="12" max="12" width="12.140625" style="0" customWidth="1"/>
  </cols>
  <sheetData>
    <row r="1" spans="1:3" ht="13.5" thickBot="1">
      <c r="A1" s="1" t="s">
        <v>0</v>
      </c>
      <c r="C1" s="22" t="s">
        <v>221</v>
      </c>
    </row>
    <row r="2" spans="1:7" ht="13.5" thickBot="1">
      <c r="A2" s="3" t="s">
        <v>1</v>
      </c>
      <c r="B2" s="28" t="s">
        <v>2</v>
      </c>
      <c r="C2" s="47"/>
      <c r="D2" s="48"/>
      <c r="E2" s="48"/>
      <c r="F2" s="48"/>
      <c r="G2" s="49"/>
    </row>
    <row r="3" spans="1:8" s="7" customFormat="1" ht="42" customHeight="1" thickBot="1">
      <c r="A3" s="4"/>
      <c r="B3" s="5"/>
      <c r="C3" s="27" t="s">
        <v>217</v>
      </c>
      <c r="D3" s="23" t="s">
        <v>218</v>
      </c>
      <c r="E3" s="23" t="s">
        <v>219</v>
      </c>
      <c r="F3" s="23" t="s">
        <v>220</v>
      </c>
      <c r="G3" s="23" t="s">
        <v>222</v>
      </c>
      <c r="H3" s="6"/>
    </row>
    <row r="4" spans="1:12" ht="12.75">
      <c r="A4" s="8" t="s">
        <v>3</v>
      </c>
      <c r="B4" s="9" t="s">
        <v>4</v>
      </c>
      <c r="C4" s="24">
        <v>33487.19</v>
      </c>
      <c r="D4" s="12">
        <v>421.5</v>
      </c>
      <c r="E4" s="12">
        <v>489.29</v>
      </c>
      <c r="F4" s="12">
        <v>4164.81</v>
      </c>
      <c r="G4" s="25">
        <f aca="true" t="shared" si="0" ref="G4:G32">C4+D4+E4+F4</f>
        <v>38562.79</v>
      </c>
      <c r="I4" s="2"/>
      <c r="L4" s="2"/>
    </row>
    <row r="5" spans="1:12" ht="12.75">
      <c r="A5" s="10" t="s">
        <v>5</v>
      </c>
      <c r="B5" s="11" t="s">
        <v>6</v>
      </c>
      <c r="C5" s="24">
        <v>10342.41</v>
      </c>
      <c r="D5" s="12">
        <v>181.72</v>
      </c>
      <c r="E5" s="12">
        <v>579.41</v>
      </c>
      <c r="F5" s="12">
        <v>926.77</v>
      </c>
      <c r="G5" s="25">
        <f t="shared" si="0"/>
        <v>12030.31</v>
      </c>
      <c r="I5" s="2"/>
      <c r="L5" s="2"/>
    </row>
    <row r="6" spans="1:12" ht="12.75">
      <c r="A6" s="10" t="s">
        <v>7</v>
      </c>
      <c r="B6" s="11" t="s">
        <v>8</v>
      </c>
      <c r="C6" s="24">
        <v>23835.62</v>
      </c>
      <c r="D6" s="12">
        <v>3237.21</v>
      </c>
      <c r="E6" s="12">
        <v>627.24</v>
      </c>
      <c r="F6" s="12">
        <v>0</v>
      </c>
      <c r="G6" s="25">
        <f t="shared" si="0"/>
        <v>27700.07</v>
      </c>
      <c r="I6" s="2"/>
      <c r="L6" s="2"/>
    </row>
    <row r="7" spans="1:12" ht="12.75">
      <c r="A7" s="10" t="s">
        <v>9</v>
      </c>
      <c r="B7" s="11" t="s">
        <v>10</v>
      </c>
      <c r="C7" s="24">
        <v>29340.67</v>
      </c>
      <c r="D7" s="12">
        <v>1491.89</v>
      </c>
      <c r="E7" s="12">
        <v>466.4</v>
      </c>
      <c r="F7" s="12">
        <v>247.18</v>
      </c>
      <c r="G7" s="25">
        <f t="shared" si="0"/>
        <v>31546.14</v>
      </c>
      <c r="I7" s="2"/>
      <c r="L7" s="2"/>
    </row>
    <row r="8" spans="1:12" ht="12.75">
      <c r="A8" s="10" t="s">
        <v>11</v>
      </c>
      <c r="B8" s="11" t="s">
        <v>12</v>
      </c>
      <c r="C8" s="24">
        <v>264655.9</v>
      </c>
      <c r="D8" s="12">
        <v>19009.66</v>
      </c>
      <c r="E8" s="12">
        <v>10314.7</v>
      </c>
      <c r="F8" s="12">
        <v>32955.08</v>
      </c>
      <c r="G8" s="25">
        <f t="shared" si="0"/>
        <v>326935.34</v>
      </c>
      <c r="I8" s="2"/>
      <c r="L8" s="2"/>
    </row>
    <row r="9" spans="1:12" ht="12.75">
      <c r="A9" s="10" t="s">
        <v>15</v>
      </c>
      <c r="B9" s="11" t="s">
        <v>16</v>
      </c>
      <c r="C9" s="24">
        <v>29449.39</v>
      </c>
      <c r="D9" s="12">
        <v>262.69</v>
      </c>
      <c r="E9" s="12">
        <v>1322.62</v>
      </c>
      <c r="F9" s="12">
        <v>14346.8</v>
      </c>
      <c r="G9" s="25">
        <f t="shared" si="0"/>
        <v>45381.5</v>
      </c>
      <c r="I9" s="2"/>
      <c r="L9" s="2"/>
    </row>
    <row r="10" spans="1:12" ht="12.75">
      <c r="A10" s="10" t="s">
        <v>17</v>
      </c>
      <c r="B10" s="11" t="s">
        <v>18</v>
      </c>
      <c r="C10" s="24">
        <v>65855.7</v>
      </c>
      <c r="D10" s="12">
        <v>3157.94</v>
      </c>
      <c r="E10" s="12">
        <v>1371.98</v>
      </c>
      <c r="F10" s="12">
        <v>0</v>
      </c>
      <c r="G10" s="25">
        <f t="shared" si="0"/>
        <v>70385.62</v>
      </c>
      <c r="I10" s="2"/>
      <c r="L10" s="2"/>
    </row>
    <row r="11" spans="1:12" ht="12.75">
      <c r="A11" s="10" t="s">
        <v>19</v>
      </c>
      <c r="B11" s="11" t="s">
        <v>20</v>
      </c>
      <c r="C11" s="24">
        <v>40628.9</v>
      </c>
      <c r="D11" s="12">
        <v>1279.09</v>
      </c>
      <c r="E11" s="12">
        <v>1374.58</v>
      </c>
      <c r="F11" s="12">
        <v>0</v>
      </c>
      <c r="G11" s="25">
        <f t="shared" si="0"/>
        <v>43282.57</v>
      </c>
      <c r="I11" s="2"/>
      <c r="L11" s="2"/>
    </row>
    <row r="12" spans="1:12" ht="12.75">
      <c r="A12" s="10" t="s">
        <v>23</v>
      </c>
      <c r="B12" s="11" t="s">
        <v>24</v>
      </c>
      <c r="C12" s="24">
        <v>109088.35</v>
      </c>
      <c r="D12" s="12">
        <v>2768.54</v>
      </c>
      <c r="E12" s="12">
        <v>806.63</v>
      </c>
      <c r="F12" s="12">
        <v>1198.97</v>
      </c>
      <c r="G12" s="25">
        <f t="shared" si="0"/>
        <v>113862.49</v>
      </c>
      <c r="I12" s="2"/>
      <c r="L12" s="2"/>
    </row>
    <row r="13" spans="1:12" ht="12.75">
      <c r="A13" s="10" t="s">
        <v>27</v>
      </c>
      <c r="B13" s="11" t="s">
        <v>28</v>
      </c>
      <c r="C13" s="24">
        <v>33658.38</v>
      </c>
      <c r="D13" s="12">
        <v>3094.94</v>
      </c>
      <c r="E13" s="12">
        <v>1167.63</v>
      </c>
      <c r="F13" s="12">
        <v>0</v>
      </c>
      <c r="G13" s="25">
        <f t="shared" si="0"/>
        <v>37920.95</v>
      </c>
      <c r="I13" s="2"/>
      <c r="L13" s="2"/>
    </row>
    <row r="14" spans="1:12" ht="12.75">
      <c r="A14" s="10" t="s">
        <v>29</v>
      </c>
      <c r="B14" s="11" t="s">
        <v>30</v>
      </c>
      <c r="C14" s="24">
        <v>215477.21</v>
      </c>
      <c r="D14" s="12">
        <v>3067.07</v>
      </c>
      <c r="E14" s="12">
        <v>17886.23</v>
      </c>
      <c r="F14" s="12">
        <v>149113.53</v>
      </c>
      <c r="G14" s="25">
        <f t="shared" si="0"/>
        <v>385544.04000000004</v>
      </c>
      <c r="I14" s="2"/>
      <c r="L14" s="2"/>
    </row>
    <row r="15" spans="1:12" ht="12.75">
      <c r="A15" s="10" t="s">
        <v>31</v>
      </c>
      <c r="B15" s="11" t="s">
        <v>32</v>
      </c>
      <c r="C15" s="24">
        <v>45570.42</v>
      </c>
      <c r="D15" s="12">
        <v>841.48</v>
      </c>
      <c r="E15" s="12">
        <v>1881.21</v>
      </c>
      <c r="F15" s="12">
        <v>3123.1</v>
      </c>
      <c r="G15" s="25">
        <f t="shared" si="0"/>
        <v>51416.21</v>
      </c>
      <c r="I15" s="2"/>
      <c r="L15" s="2"/>
    </row>
    <row r="16" spans="1:12" ht="12.75">
      <c r="A16" s="10" t="s">
        <v>33</v>
      </c>
      <c r="B16" s="11" t="s">
        <v>34</v>
      </c>
      <c r="C16" s="24">
        <v>71179.99</v>
      </c>
      <c r="D16" s="12">
        <v>1359.35</v>
      </c>
      <c r="E16" s="12">
        <v>933.95</v>
      </c>
      <c r="F16" s="12">
        <v>39228.73</v>
      </c>
      <c r="G16" s="25">
        <f t="shared" si="0"/>
        <v>112702.02000000002</v>
      </c>
      <c r="I16" s="2"/>
      <c r="L16" s="2"/>
    </row>
    <row r="17" spans="1:12" ht="12.75">
      <c r="A17" s="10" t="s">
        <v>35</v>
      </c>
      <c r="B17" s="11" t="s">
        <v>36</v>
      </c>
      <c r="C17" s="24">
        <v>67497.37</v>
      </c>
      <c r="D17" s="12">
        <v>7021.79</v>
      </c>
      <c r="E17" s="12">
        <v>2020.53</v>
      </c>
      <c r="F17" s="12">
        <v>1195.71</v>
      </c>
      <c r="G17" s="25">
        <f t="shared" si="0"/>
        <v>77735.4</v>
      </c>
      <c r="I17" s="2"/>
      <c r="L17" s="2"/>
    </row>
    <row r="18" spans="1:12" ht="12.75">
      <c r="A18" s="10" t="s">
        <v>37</v>
      </c>
      <c r="B18" s="11" t="s">
        <v>38</v>
      </c>
      <c r="C18" s="24">
        <v>109027.94</v>
      </c>
      <c r="D18" s="12">
        <v>5123.37</v>
      </c>
      <c r="E18" s="12">
        <v>4457</v>
      </c>
      <c r="F18" s="12">
        <v>17905.83</v>
      </c>
      <c r="G18" s="25">
        <f t="shared" si="0"/>
        <v>136514.14</v>
      </c>
      <c r="I18" s="2"/>
      <c r="L18" s="2"/>
    </row>
    <row r="19" spans="1:12" ht="12.75">
      <c r="A19" s="10" t="s">
        <v>39</v>
      </c>
      <c r="B19" s="11" t="s">
        <v>40</v>
      </c>
      <c r="C19" s="24">
        <v>114794.84</v>
      </c>
      <c r="D19" s="12">
        <v>12093.85</v>
      </c>
      <c r="E19" s="12">
        <v>2327.77</v>
      </c>
      <c r="F19" s="12">
        <v>0</v>
      </c>
      <c r="G19" s="25">
        <f t="shared" si="0"/>
        <v>129216.46</v>
      </c>
      <c r="I19" s="2"/>
      <c r="L19" s="2"/>
    </row>
    <row r="20" spans="1:12" ht="12.75">
      <c r="A20" s="10" t="s">
        <v>41</v>
      </c>
      <c r="B20" s="11" t="s">
        <v>42</v>
      </c>
      <c r="C20" s="24">
        <v>105523.63</v>
      </c>
      <c r="D20" s="12">
        <v>2723</v>
      </c>
      <c r="E20" s="12">
        <v>3694.08</v>
      </c>
      <c r="F20" s="12">
        <v>25098.26</v>
      </c>
      <c r="G20" s="25">
        <f t="shared" si="0"/>
        <v>137038.97</v>
      </c>
      <c r="I20" s="2"/>
      <c r="L20" s="2"/>
    </row>
    <row r="21" spans="1:12" ht="12.75">
      <c r="A21" s="10" t="s">
        <v>43</v>
      </c>
      <c r="B21" s="11" t="s">
        <v>44</v>
      </c>
      <c r="C21" s="24">
        <v>44402.53</v>
      </c>
      <c r="D21" s="12">
        <v>680.51</v>
      </c>
      <c r="E21" s="12">
        <v>872.59</v>
      </c>
      <c r="F21" s="12">
        <v>1973.11</v>
      </c>
      <c r="G21" s="25">
        <f t="shared" si="0"/>
        <v>47928.74</v>
      </c>
      <c r="I21" s="2"/>
      <c r="L21" s="2"/>
    </row>
    <row r="22" spans="1:12" ht="12.75">
      <c r="A22" s="10" t="s">
        <v>45</v>
      </c>
      <c r="B22" s="11" t="s">
        <v>46</v>
      </c>
      <c r="C22" s="24">
        <v>158069.2</v>
      </c>
      <c r="D22" s="12">
        <v>2471.31</v>
      </c>
      <c r="E22" s="12">
        <v>7903.45</v>
      </c>
      <c r="F22" s="12">
        <v>150095.3</v>
      </c>
      <c r="G22" s="25">
        <f t="shared" si="0"/>
        <v>318539.26</v>
      </c>
      <c r="I22" s="2"/>
      <c r="L22" s="2"/>
    </row>
    <row r="23" spans="1:12" ht="12.75">
      <c r="A23" s="10" t="s">
        <v>47</v>
      </c>
      <c r="B23" s="11" t="s">
        <v>48</v>
      </c>
      <c r="C23" s="24">
        <v>203933.78</v>
      </c>
      <c r="D23" s="12">
        <v>7879.75</v>
      </c>
      <c r="E23" s="12">
        <v>3716.99</v>
      </c>
      <c r="F23" s="12">
        <v>0</v>
      </c>
      <c r="G23" s="25">
        <f t="shared" si="0"/>
        <v>215530.52</v>
      </c>
      <c r="I23" s="2"/>
      <c r="L23" s="2"/>
    </row>
    <row r="24" spans="1:12" ht="12.75">
      <c r="A24" s="10" t="s">
        <v>49</v>
      </c>
      <c r="B24" s="11" t="s">
        <v>50</v>
      </c>
      <c r="C24" s="24">
        <v>940610.03</v>
      </c>
      <c r="D24" s="12">
        <v>52022.82</v>
      </c>
      <c r="E24" s="12">
        <v>35235.08</v>
      </c>
      <c r="F24" s="12">
        <v>106016.2</v>
      </c>
      <c r="G24" s="25">
        <f t="shared" si="0"/>
        <v>1133884.13</v>
      </c>
      <c r="I24" s="2"/>
      <c r="L24" s="2"/>
    </row>
    <row r="25" spans="1:12" ht="12.75">
      <c r="A25" s="10" t="s">
        <v>51</v>
      </c>
      <c r="B25" s="11" t="s">
        <v>52</v>
      </c>
      <c r="C25" s="24">
        <v>172195.32</v>
      </c>
      <c r="D25" s="12">
        <v>2589.21</v>
      </c>
      <c r="E25" s="12">
        <v>7965.75</v>
      </c>
      <c r="F25" s="12">
        <v>49760.24</v>
      </c>
      <c r="G25" s="25">
        <f t="shared" si="0"/>
        <v>232510.52</v>
      </c>
      <c r="I25" s="2"/>
      <c r="L25" s="2"/>
    </row>
    <row r="26" spans="1:12" ht="12.75">
      <c r="A26" s="10" t="s">
        <v>53</v>
      </c>
      <c r="B26" s="11" t="s">
        <v>54</v>
      </c>
      <c r="C26" s="24">
        <v>44335.41</v>
      </c>
      <c r="D26" s="12">
        <v>1096.46</v>
      </c>
      <c r="E26" s="12">
        <v>1767.34</v>
      </c>
      <c r="F26" s="12">
        <v>751.01</v>
      </c>
      <c r="G26" s="25">
        <f t="shared" si="0"/>
        <v>47950.22</v>
      </c>
      <c r="I26" s="2"/>
      <c r="L26" s="2"/>
    </row>
    <row r="27" spans="1:12" ht="12.75">
      <c r="A27" s="10" t="s">
        <v>55</v>
      </c>
      <c r="B27" s="11" t="s">
        <v>56</v>
      </c>
      <c r="C27" s="24">
        <v>30962.54</v>
      </c>
      <c r="D27" s="12">
        <v>1196.49</v>
      </c>
      <c r="E27" s="12">
        <v>139.1</v>
      </c>
      <c r="F27" s="12">
        <v>2467.33</v>
      </c>
      <c r="G27" s="25">
        <f t="shared" si="0"/>
        <v>34765.46</v>
      </c>
      <c r="I27" s="2"/>
      <c r="L27" s="2"/>
    </row>
    <row r="28" spans="1:12" ht="12.75">
      <c r="A28" s="10" t="s">
        <v>57</v>
      </c>
      <c r="B28" s="11" t="s">
        <v>58</v>
      </c>
      <c r="C28" s="24">
        <v>58737.43</v>
      </c>
      <c r="D28" s="12">
        <v>4547.97</v>
      </c>
      <c r="E28" s="12">
        <v>1448.36</v>
      </c>
      <c r="F28" s="12">
        <v>1847.77</v>
      </c>
      <c r="G28" s="25">
        <f t="shared" si="0"/>
        <v>66581.53</v>
      </c>
      <c r="I28" s="2"/>
      <c r="L28" s="2"/>
    </row>
    <row r="29" spans="1:12" ht="12.75">
      <c r="A29" s="10" t="s">
        <v>59</v>
      </c>
      <c r="B29" s="11" t="s">
        <v>60</v>
      </c>
      <c r="C29" s="24">
        <v>30334.19</v>
      </c>
      <c r="D29" s="12">
        <v>1273.22</v>
      </c>
      <c r="E29" s="12">
        <v>3307.98</v>
      </c>
      <c r="F29" s="12">
        <v>2703.32</v>
      </c>
      <c r="G29" s="25">
        <f t="shared" si="0"/>
        <v>37618.71</v>
      </c>
      <c r="I29" s="2"/>
      <c r="L29" s="2"/>
    </row>
    <row r="30" spans="1:12" ht="12.75">
      <c r="A30" s="10" t="s">
        <v>61</v>
      </c>
      <c r="B30" s="11" t="s">
        <v>62</v>
      </c>
      <c r="C30" s="24">
        <v>27037.08</v>
      </c>
      <c r="D30" s="12">
        <v>1781.24</v>
      </c>
      <c r="E30" s="12">
        <v>1149.84</v>
      </c>
      <c r="F30" s="12">
        <v>0</v>
      </c>
      <c r="G30" s="25">
        <f t="shared" si="0"/>
        <v>29968.160000000003</v>
      </c>
      <c r="I30" s="2"/>
      <c r="L30" s="2"/>
    </row>
    <row r="31" spans="1:12" ht="12.75">
      <c r="A31" s="10" t="s">
        <v>63</v>
      </c>
      <c r="B31" s="11" t="s">
        <v>64</v>
      </c>
      <c r="C31" s="24">
        <v>55137.24</v>
      </c>
      <c r="D31" s="12">
        <v>419.41</v>
      </c>
      <c r="E31" s="12">
        <v>1162.43</v>
      </c>
      <c r="F31" s="12">
        <v>1305.83</v>
      </c>
      <c r="G31" s="25">
        <f t="shared" si="0"/>
        <v>58024.91</v>
      </c>
      <c r="I31" s="2"/>
      <c r="L31" s="2"/>
    </row>
    <row r="32" spans="1:12" ht="12.75">
      <c r="A32" s="10" t="s">
        <v>65</v>
      </c>
      <c r="B32" s="11" t="s">
        <v>66</v>
      </c>
      <c r="C32" s="24">
        <v>67803.33</v>
      </c>
      <c r="D32" s="12">
        <v>641.8</v>
      </c>
      <c r="E32" s="12">
        <v>1564.62</v>
      </c>
      <c r="F32" s="12">
        <v>9420.34</v>
      </c>
      <c r="G32" s="25">
        <f t="shared" si="0"/>
        <v>79430.09</v>
      </c>
      <c r="I32" s="2"/>
      <c r="L32" s="2"/>
    </row>
    <row r="33" spans="1:12" ht="12.75">
      <c r="A33" s="10" t="s">
        <v>67</v>
      </c>
      <c r="B33" s="11" t="s">
        <v>68</v>
      </c>
      <c r="C33" s="24">
        <v>40012.62</v>
      </c>
      <c r="D33" s="12">
        <v>2197.77</v>
      </c>
      <c r="E33" s="12">
        <v>720.2</v>
      </c>
      <c r="F33" s="12">
        <v>934.24</v>
      </c>
      <c r="G33" s="25">
        <f aca="true" t="shared" si="1" ref="G33:G64">C33+D33+E33+F33</f>
        <v>43864.829999999994</v>
      </c>
      <c r="I33" s="2"/>
      <c r="L33" s="2"/>
    </row>
    <row r="34" spans="1:12" ht="12.75">
      <c r="A34" s="10" t="s">
        <v>69</v>
      </c>
      <c r="B34" s="11" t="s">
        <v>70</v>
      </c>
      <c r="C34" s="24">
        <v>50978.83</v>
      </c>
      <c r="D34" s="12">
        <v>6469.55</v>
      </c>
      <c r="E34" s="12">
        <v>2544.66</v>
      </c>
      <c r="F34" s="12">
        <v>0</v>
      </c>
      <c r="G34" s="25">
        <f t="shared" si="1"/>
        <v>59993.04000000001</v>
      </c>
      <c r="I34" s="2"/>
      <c r="L34" s="2"/>
    </row>
    <row r="35" spans="1:12" ht="12.75">
      <c r="A35" s="10" t="s">
        <v>71</v>
      </c>
      <c r="B35" s="11" t="s">
        <v>72</v>
      </c>
      <c r="C35" s="24">
        <v>61712.92</v>
      </c>
      <c r="D35" s="12">
        <v>2019.21</v>
      </c>
      <c r="E35" s="12">
        <v>3007.09</v>
      </c>
      <c r="F35" s="12">
        <v>9618.91</v>
      </c>
      <c r="G35" s="25">
        <f t="shared" si="1"/>
        <v>76358.13</v>
      </c>
      <c r="I35" s="2"/>
      <c r="L35" s="2"/>
    </row>
    <row r="36" spans="1:12" ht="12.75">
      <c r="A36" s="10" t="s">
        <v>73</v>
      </c>
      <c r="B36" s="11" t="s">
        <v>74</v>
      </c>
      <c r="C36" s="24">
        <v>244003.74</v>
      </c>
      <c r="D36" s="12">
        <v>24700.37</v>
      </c>
      <c r="E36" s="12">
        <v>8586.180000000011</v>
      </c>
      <c r="F36" s="12">
        <v>36922.88</v>
      </c>
      <c r="G36" s="25">
        <f t="shared" si="1"/>
        <v>314213.17</v>
      </c>
      <c r="I36" s="2"/>
      <c r="L36" s="2"/>
    </row>
    <row r="37" spans="1:12" ht="12.75">
      <c r="A37" s="10" t="s">
        <v>75</v>
      </c>
      <c r="B37" s="11" t="s">
        <v>76</v>
      </c>
      <c r="C37" s="24">
        <v>166941.04</v>
      </c>
      <c r="D37" s="12">
        <v>14206.91</v>
      </c>
      <c r="E37" s="12">
        <v>6131.5</v>
      </c>
      <c r="F37" s="12">
        <v>9954.51</v>
      </c>
      <c r="G37" s="25">
        <f t="shared" si="1"/>
        <v>197233.96000000002</v>
      </c>
      <c r="I37" s="2"/>
      <c r="L37" s="2"/>
    </row>
    <row r="38" spans="1:12" ht="12.75">
      <c r="A38" s="10" t="s">
        <v>77</v>
      </c>
      <c r="B38" s="11" t="s">
        <v>78</v>
      </c>
      <c r="C38" s="24">
        <v>40545.47</v>
      </c>
      <c r="D38" s="12">
        <v>6831.44</v>
      </c>
      <c r="E38" s="12">
        <v>1469.68</v>
      </c>
      <c r="F38" s="12">
        <v>0</v>
      </c>
      <c r="G38" s="25">
        <f t="shared" si="1"/>
        <v>48846.590000000004</v>
      </c>
      <c r="I38" s="2"/>
      <c r="L38" s="2"/>
    </row>
    <row r="39" spans="1:12" ht="12.75">
      <c r="A39" s="10" t="s">
        <v>79</v>
      </c>
      <c r="B39" s="11" t="s">
        <v>80</v>
      </c>
      <c r="C39" s="24">
        <v>189759.82</v>
      </c>
      <c r="D39" s="12">
        <v>14151</v>
      </c>
      <c r="E39" s="12">
        <v>4845.94</v>
      </c>
      <c r="F39" s="12">
        <v>826.6</v>
      </c>
      <c r="G39" s="25">
        <f t="shared" si="1"/>
        <v>209583.36000000002</v>
      </c>
      <c r="I39" s="2"/>
      <c r="L39" s="2"/>
    </row>
    <row r="40" spans="1:12" ht="12.75">
      <c r="A40" s="10" t="s">
        <v>81</v>
      </c>
      <c r="B40" s="11" t="s">
        <v>82</v>
      </c>
      <c r="C40" s="24">
        <v>82225.29</v>
      </c>
      <c r="D40" s="12">
        <v>12151.9</v>
      </c>
      <c r="E40" s="12">
        <v>1283.12</v>
      </c>
      <c r="F40" s="12">
        <v>0</v>
      </c>
      <c r="G40" s="25">
        <f t="shared" si="1"/>
        <v>95660.30999999998</v>
      </c>
      <c r="I40" s="2"/>
      <c r="L40" s="2"/>
    </row>
    <row r="41" spans="1:12" ht="12.75">
      <c r="A41" s="10" t="s">
        <v>83</v>
      </c>
      <c r="B41" s="11" t="s">
        <v>84</v>
      </c>
      <c r="C41" s="24">
        <v>5598.29</v>
      </c>
      <c r="D41" s="12">
        <v>250.67</v>
      </c>
      <c r="E41" s="12">
        <v>121.72</v>
      </c>
      <c r="F41" s="12">
        <v>0</v>
      </c>
      <c r="G41" s="25">
        <f t="shared" si="1"/>
        <v>5970.68</v>
      </c>
      <c r="I41" s="2"/>
      <c r="L41" s="2"/>
    </row>
    <row r="42" spans="1:12" ht="12.75">
      <c r="A42" s="10" t="s">
        <v>85</v>
      </c>
      <c r="B42" s="11" t="s">
        <v>86</v>
      </c>
      <c r="C42" s="24">
        <v>452399.33</v>
      </c>
      <c r="D42" s="12">
        <v>15369.21</v>
      </c>
      <c r="E42" s="12">
        <v>13916.55</v>
      </c>
      <c r="F42" s="12">
        <v>471853.41</v>
      </c>
      <c r="G42" s="25">
        <f t="shared" si="1"/>
        <v>953538.5</v>
      </c>
      <c r="I42" s="2"/>
      <c r="L42" s="2"/>
    </row>
    <row r="43" spans="1:12" ht="12.75">
      <c r="A43" s="10" t="s">
        <v>87</v>
      </c>
      <c r="B43" s="11" t="s">
        <v>88</v>
      </c>
      <c r="C43" s="24">
        <v>16747.98</v>
      </c>
      <c r="D43" s="12">
        <v>2398.93</v>
      </c>
      <c r="E43" s="12">
        <v>942.23</v>
      </c>
      <c r="F43" s="12">
        <v>3261.09</v>
      </c>
      <c r="G43" s="25">
        <f t="shared" si="1"/>
        <v>23350.23</v>
      </c>
      <c r="I43" s="2"/>
      <c r="L43" s="2"/>
    </row>
    <row r="44" spans="1:12" ht="12.75">
      <c r="A44" s="10" t="s">
        <v>89</v>
      </c>
      <c r="B44" s="11" t="s">
        <v>90</v>
      </c>
      <c r="C44" s="24">
        <v>104729.16</v>
      </c>
      <c r="D44" s="12">
        <v>4183.67</v>
      </c>
      <c r="E44" s="12">
        <v>3070.91</v>
      </c>
      <c r="F44" s="12">
        <v>49927.21</v>
      </c>
      <c r="G44" s="25">
        <f t="shared" si="1"/>
        <v>161910.95</v>
      </c>
      <c r="I44" s="2"/>
      <c r="L44" s="2"/>
    </row>
    <row r="45" spans="1:12" ht="12.75">
      <c r="A45" s="10" t="s">
        <v>91</v>
      </c>
      <c r="B45" s="11" t="s">
        <v>92</v>
      </c>
      <c r="C45" s="24">
        <v>133811.65</v>
      </c>
      <c r="D45" s="12">
        <v>13232.81</v>
      </c>
      <c r="E45" s="12">
        <v>3662.95</v>
      </c>
      <c r="F45" s="12">
        <v>4911.23</v>
      </c>
      <c r="G45" s="25">
        <f t="shared" si="1"/>
        <v>155618.64</v>
      </c>
      <c r="H45" s="12"/>
      <c r="I45" s="2"/>
      <c r="L45" s="2"/>
    </row>
    <row r="46" spans="1:12" ht="12.75">
      <c r="A46" s="10" t="s">
        <v>93</v>
      </c>
      <c r="B46" s="11" t="s">
        <v>94</v>
      </c>
      <c r="C46" s="24">
        <v>79959.72</v>
      </c>
      <c r="D46" s="12">
        <v>2936.83</v>
      </c>
      <c r="E46" s="12">
        <v>1443.73</v>
      </c>
      <c r="F46" s="12">
        <v>2713.55</v>
      </c>
      <c r="G46" s="25">
        <f t="shared" si="1"/>
        <v>87053.83</v>
      </c>
      <c r="I46" s="2"/>
      <c r="L46" s="2"/>
    </row>
    <row r="47" spans="1:12" ht="12.75">
      <c r="A47" s="10" t="s">
        <v>95</v>
      </c>
      <c r="B47" s="11" t="s">
        <v>96</v>
      </c>
      <c r="C47" s="24">
        <v>67241.46</v>
      </c>
      <c r="D47" s="12">
        <v>8109.56</v>
      </c>
      <c r="E47" s="12">
        <v>1554.84</v>
      </c>
      <c r="F47" s="12">
        <v>0</v>
      </c>
      <c r="G47" s="25">
        <f t="shared" si="1"/>
        <v>76905.86</v>
      </c>
      <c r="I47" s="2"/>
      <c r="L47" s="2"/>
    </row>
    <row r="48" spans="1:12" ht="12.75">
      <c r="A48" s="10" t="s">
        <v>97</v>
      </c>
      <c r="B48" s="11" t="s">
        <v>98</v>
      </c>
      <c r="C48" s="24">
        <v>150736.94</v>
      </c>
      <c r="D48" s="12">
        <v>7007.25</v>
      </c>
      <c r="E48" s="12">
        <v>3797.43</v>
      </c>
      <c r="F48" s="12">
        <v>0</v>
      </c>
      <c r="G48" s="25">
        <f t="shared" si="1"/>
        <v>161541.62</v>
      </c>
      <c r="I48" s="2"/>
      <c r="L48" s="2"/>
    </row>
    <row r="49" spans="1:12" ht="12.75">
      <c r="A49" s="10" t="s">
        <v>99</v>
      </c>
      <c r="B49" s="11" t="s">
        <v>100</v>
      </c>
      <c r="C49" s="24">
        <v>30499.27</v>
      </c>
      <c r="D49" s="12">
        <v>4002.31</v>
      </c>
      <c r="E49" s="12">
        <v>1477.13</v>
      </c>
      <c r="F49" s="12">
        <v>0</v>
      </c>
      <c r="G49" s="25">
        <f t="shared" si="1"/>
        <v>35978.71</v>
      </c>
      <c r="I49" s="2"/>
      <c r="L49" s="2"/>
    </row>
    <row r="50" spans="1:12" ht="12.75">
      <c r="A50" s="10" t="s">
        <v>101</v>
      </c>
      <c r="B50" s="11" t="s">
        <v>102</v>
      </c>
      <c r="C50" s="24">
        <v>28792.49</v>
      </c>
      <c r="D50" s="12">
        <v>9001.8</v>
      </c>
      <c r="E50" s="12">
        <v>508.62</v>
      </c>
      <c r="F50" s="12">
        <v>219.16</v>
      </c>
      <c r="G50" s="25">
        <f t="shared" si="1"/>
        <v>38522.07000000001</v>
      </c>
      <c r="I50" s="2"/>
      <c r="L50" s="2"/>
    </row>
    <row r="51" spans="1:12" ht="12.75">
      <c r="A51" s="10" t="s">
        <v>103</v>
      </c>
      <c r="B51" s="11" t="s">
        <v>104</v>
      </c>
      <c r="C51" s="24">
        <v>27605.8</v>
      </c>
      <c r="D51" s="12">
        <v>796.75</v>
      </c>
      <c r="E51" s="12">
        <v>1708.7</v>
      </c>
      <c r="F51" s="12">
        <v>0</v>
      </c>
      <c r="G51" s="25">
        <f t="shared" si="1"/>
        <v>30111.25</v>
      </c>
      <c r="I51" s="2"/>
      <c r="L51" s="2"/>
    </row>
    <row r="52" spans="1:12" ht="12.75">
      <c r="A52" s="10" t="s">
        <v>105</v>
      </c>
      <c r="B52" s="11" t="s">
        <v>106</v>
      </c>
      <c r="C52" s="24">
        <v>29626.56</v>
      </c>
      <c r="D52" s="12">
        <v>1181.49</v>
      </c>
      <c r="E52" s="12">
        <v>248.88</v>
      </c>
      <c r="F52" s="12">
        <v>535.37</v>
      </c>
      <c r="G52" s="25">
        <f t="shared" si="1"/>
        <v>31592.300000000003</v>
      </c>
      <c r="I52" s="2"/>
      <c r="L52" s="2"/>
    </row>
    <row r="53" spans="1:12" ht="12.75">
      <c r="A53" s="10" t="s">
        <v>107</v>
      </c>
      <c r="B53" s="11" t="s">
        <v>108</v>
      </c>
      <c r="C53" s="24">
        <v>33722.44</v>
      </c>
      <c r="D53" s="12">
        <v>2609.53</v>
      </c>
      <c r="E53" s="12">
        <v>1176.39</v>
      </c>
      <c r="F53" s="12">
        <v>0</v>
      </c>
      <c r="G53" s="25">
        <f t="shared" si="1"/>
        <v>37508.36</v>
      </c>
      <c r="I53" s="2"/>
      <c r="L53" s="2"/>
    </row>
    <row r="54" spans="1:12" ht="12.75">
      <c r="A54" s="10" t="s">
        <v>109</v>
      </c>
      <c r="B54" s="11" t="s">
        <v>110</v>
      </c>
      <c r="C54" s="24">
        <v>34180.99</v>
      </c>
      <c r="D54" s="12">
        <v>3711.6</v>
      </c>
      <c r="E54" s="12">
        <v>1799.53</v>
      </c>
      <c r="F54" s="12">
        <v>0</v>
      </c>
      <c r="G54" s="25">
        <f t="shared" si="1"/>
        <v>39692.119999999995</v>
      </c>
      <c r="I54" s="2"/>
      <c r="L54" s="2"/>
    </row>
    <row r="55" spans="1:12" ht="12.75">
      <c r="A55" s="10" t="s">
        <v>111</v>
      </c>
      <c r="B55" s="11" t="s">
        <v>112</v>
      </c>
      <c r="C55" s="24">
        <v>20251.44</v>
      </c>
      <c r="D55" s="12">
        <v>1055.95</v>
      </c>
      <c r="E55" s="12">
        <v>374.27</v>
      </c>
      <c r="F55" s="12">
        <v>0</v>
      </c>
      <c r="G55" s="25">
        <f t="shared" si="1"/>
        <v>21681.66</v>
      </c>
      <c r="I55" s="2"/>
      <c r="L55" s="2"/>
    </row>
    <row r="56" spans="1:12" ht="12.75">
      <c r="A56" s="10" t="s">
        <v>113</v>
      </c>
      <c r="B56" s="11" t="s">
        <v>114</v>
      </c>
      <c r="C56" s="24">
        <v>13143.7</v>
      </c>
      <c r="D56" s="12">
        <v>1083.84</v>
      </c>
      <c r="E56" s="12">
        <v>389.8</v>
      </c>
      <c r="F56" s="12">
        <v>0</v>
      </c>
      <c r="G56" s="25">
        <f t="shared" si="1"/>
        <v>14617.34</v>
      </c>
      <c r="I56" s="2"/>
      <c r="L56" s="2"/>
    </row>
    <row r="57" spans="1:12" ht="12.75">
      <c r="A57" s="10" t="s">
        <v>115</v>
      </c>
      <c r="B57" s="11" t="s">
        <v>184</v>
      </c>
      <c r="C57" s="24">
        <v>10205.52</v>
      </c>
      <c r="D57" s="12">
        <v>113.46</v>
      </c>
      <c r="E57" s="12">
        <v>390.93</v>
      </c>
      <c r="F57" s="12">
        <v>0</v>
      </c>
      <c r="G57" s="25">
        <f t="shared" si="1"/>
        <v>10709.91</v>
      </c>
      <c r="I57" s="2"/>
      <c r="L57" s="2"/>
    </row>
    <row r="58" spans="1:12" ht="12.75">
      <c r="A58" s="10" t="s">
        <v>116</v>
      </c>
      <c r="B58" s="11" t="s">
        <v>117</v>
      </c>
      <c r="C58" s="24">
        <v>13427.84</v>
      </c>
      <c r="D58" s="12">
        <v>0</v>
      </c>
      <c r="E58" s="12">
        <v>0</v>
      </c>
      <c r="F58" s="12">
        <v>0</v>
      </c>
      <c r="G58" s="25">
        <f t="shared" si="1"/>
        <v>13427.84</v>
      </c>
      <c r="I58" s="2"/>
      <c r="L58" s="2"/>
    </row>
    <row r="59" spans="1:12" ht="12.75">
      <c r="A59" s="10" t="s">
        <v>118</v>
      </c>
      <c r="B59" s="11" t="s">
        <v>119</v>
      </c>
      <c r="C59" s="24">
        <v>363904.59</v>
      </c>
      <c r="D59" s="12">
        <v>15938.14</v>
      </c>
      <c r="E59" s="12">
        <v>25776.67</v>
      </c>
      <c r="F59" s="12">
        <v>79056.49</v>
      </c>
      <c r="G59" s="25">
        <f t="shared" si="1"/>
        <v>484675.89</v>
      </c>
      <c r="I59" s="2"/>
      <c r="L59" s="2"/>
    </row>
    <row r="60" spans="1:12" ht="12.75">
      <c r="A60" s="10" t="s">
        <v>120</v>
      </c>
      <c r="B60" s="11" t="s">
        <v>121</v>
      </c>
      <c r="C60" s="24">
        <v>62445.58</v>
      </c>
      <c r="D60" s="12">
        <v>912.58</v>
      </c>
      <c r="E60" s="12">
        <v>2209.34</v>
      </c>
      <c r="F60" s="12">
        <v>19473.8</v>
      </c>
      <c r="G60" s="25">
        <f t="shared" si="1"/>
        <v>85041.3</v>
      </c>
      <c r="I60" s="2"/>
      <c r="L60" s="2"/>
    </row>
    <row r="61" spans="1:12" ht="12.75">
      <c r="A61" s="10" t="s">
        <v>122</v>
      </c>
      <c r="B61" s="11" t="s">
        <v>123</v>
      </c>
      <c r="C61" s="24">
        <v>1437.19</v>
      </c>
      <c r="D61" s="12">
        <v>166.76</v>
      </c>
      <c r="E61" s="12">
        <v>0</v>
      </c>
      <c r="F61" s="12">
        <v>0</v>
      </c>
      <c r="G61" s="25">
        <f t="shared" si="1"/>
        <v>1603.95</v>
      </c>
      <c r="I61" s="2"/>
      <c r="L61" s="2"/>
    </row>
    <row r="62" spans="1:12" ht="12.75">
      <c r="A62" s="10" t="s">
        <v>124</v>
      </c>
      <c r="B62" s="11" t="s">
        <v>125</v>
      </c>
      <c r="C62" s="24">
        <v>37664.75</v>
      </c>
      <c r="D62" s="12">
        <v>4942.12</v>
      </c>
      <c r="E62" s="12">
        <v>679.99</v>
      </c>
      <c r="F62" s="12">
        <v>0</v>
      </c>
      <c r="G62" s="25">
        <f t="shared" si="1"/>
        <v>43286.86</v>
      </c>
      <c r="I62" s="2"/>
      <c r="L62" s="2"/>
    </row>
    <row r="63" spans="1:12" ht="12.75">
      <c r="A63" s="10" t="s">
        <v>126</v>
      </c>
      <c r="B63" s="11" t="s">
        <v>127</v>
      </c>
      <c r="C63" s="24">
        <v>123841.35</v>
      </c>
      <c r="D63" s="12">
        <v>13795.09</v>
      </c>
      <c r="E63" s="12">
        <v>3715.33</v>
      </c>
      <c r="F63" s="12">
        <v>4521.68</v>
      </c>
      <c r="G63" s="25">
        <f t="shared" si="1"/>
        <v>145873.44999999998</v>
      </c>
      <c r="I63" s="2"/>
      <c r="L63" s="2"/>
    </row>
    <row r="64" spans="1:12" ht="12.75">
      <c r="A64" s="10" t="s">
        <v>128</v>
      </c>
      <c r="B64" s="11" t="s">
        <v>129</v>
      </c>
      <c r="C64" s="24">
        <v>8607.15</v>
      </c>
      <c r="D64" s="12">
        <v>732.27</v>
      </c>
      <c r="E64" s="12">
        <v>1855.59</v>
      </c>
      <c r="F64" s="12">
        <v>3210.1</v>
      </c>
      <c r="G64" s="25">
        <f t="shared" si="1"/>
        <v>14405.11</v>
      </c>
      <c r="I64" s="2"/>
      <c r="L64" s="2"/>
    </row>
    <row r="65" spans="1:12" ht="12.75">
      <c r="A65" s="10" t="s">
        <v>130</v>
      </c>
      <c r="B65" s="11" t="s">
        <v>131</v>
      </c>
      <c r="C65" s="24">
        <v>401396.78</v>
      </c>
      <c r="D65" s="12">
        <v>22805.49</v>
      </c>
      <c r="E65" s="12">
        <v>27520.05000000005</v>
      </c>
      <c r="F65" s="12">
        <v>90465.39</v>
      </c>
      <c r="G65" s="25">
        <f aca="true" t="shared" si="2" ref="G65:G93">C65+D65+E65+F65</f>
        <v>542187.7100000001</v>
      </c>
      <c r="I65" s="2"/>
      <c r="L65" s="2"/>
    </row>
    <row r="66" spans="1:12" ht="12.75">
      <c r="A66" s="10" t="s">
        <v>132</v>
      </c>
      <c r="B66" s="11" t="s">
        <v>133</v>
      </c>
      <c r="C66" s="24">
        <v>16079.43</v>
      </c>
      <c r="D66" s="12">
        <v>441.44</v>
      </c>
      <c r="E66" s="12">
        <v>39.19</v>
      </c>
      <c r="F66" s="12">
        <v>0</v>
      </c>
      <c r="G66" s="25">
        <f t="shared" si="2"/>
        <v>16560.059999999998</v>
      </c>
      <c r="I66" s="2"/>
      <c r="L66" s="2"/>
    </row>
    <row r="67" spans="1:12" ht="12.75">
      <c r="A67" s="10" t="s">
        <v>134</v>
      </c>
      <c r="B67" s="11" t="s">
        <v>135</v>
      </c>
      <c r="C67" s="24">
        <v>4390.19</v>
      </c>
      <c r="D67" s="12">
        <v>44.19</v>
      </c>
      <c r="E67" s="12">
        <v>93</v>
      </c>
      <c r="F67" s="12">
        <v>0</v>
      </c>
      <c r="G67" s="25">
        <f t="shared" si="2"/>
        <v>4527.379999999999</v>
      </c>
      <c r="I67" s="2"/>
      <c r="L67" s="2"/>
    </row>
    <row r="68" spans="1:12" ht="12.75">
      <c r="A68" s="10" t="s">
        <v>136</v>
      </c>
      <c r="B68" s="11" t="s">
        <v>137</v>
      </c>
      <c r="C68" s="24">
        <v>175188.01</v>
      </c>
      <c r="D68" s="12">
        <v>5593.26</v>
      </c>
      <c r="E68" s="12">
        <v>5243.39</v>
      </c>
      <c r="F68" s="12">
        <v>75044.77</v>
      </c>
      <c r="G68" s="25">
        <f t="shared" si="2"/>
        <v>261069.43000000005</v>
      </c>
      <c r="I68" s="2"/>
      <c r="L68" s="2"/>
    </row>
    <row r="69" spans="1:12" ht="12.75">
      <c r="A69" s="10" t="s">
        <v>138</v>
      </c>
      <c r="B69" s="11" t="s">
        <v>139</v>
      </c>
      <c r="C69" s="24">
        <v>294577.79</v>
      </c>
      <c r="D69" s="12">
        <v>3434.76</v>
      </c>
      <c r="E69" s="12">
        <v>15009.14</v>
      </c>
      <c r="F69" s="12">
        <v>64139.28</v>
      </c>
      <c r="G69" s="25">
        <f t="shared" si="2"/>
        <v>377160.97</v>
      </c>
      <c r="I69" s="2"/>
      <c r="L69" s="2"/>
    </row>
    <row r="70" spans="1:12" ht="12.75">
      <c r="A70" s="10" t="s">
        <v>142</v>
      </c>
      <c r="B70" s="11" t="s">
        <v>143</v>
      </c>
      <c r="C70" s="24">
        <v>38964.9</v>
      </c>
      <c r="D70" s="12">
        <v>2088.24</v>
      </c>
      <c r="E70" s="12">
        <v>689.54</v>
      </c>
      <c r="F70" s="12">
        <v>0</v>
      </c>
      <c r="G70" s="25">
        <f t="shared" si="2"/>
        <v>41742.68</v>
      </c>
      <c r="I70" s="2"/>
      <c r="L70" s="2"/>
    </row>
    <row r="71" spans="1:12" ht="12.75">
      <c r="A71" s="10" t="s">
        <v>144</v>
      </c>
      <c r="B71" s="11" t="s">
        <v>145</v>
      </c>
      <c r="C71" s="24">
        <v>48443.36</v>
      </c>
      <c r="D71" s="12">
        <v>1660.38</v>
      </c>
      <c r="E71" s="12">
        <v>4616.73</v>
      </c>
      <c r="F71" s="12">
        <v>45486.64</v>
      </c>
      <c r="G71" s="25">
        <f t="shared" si="2"/>
        <v>100207.11</v>
      </c>
      <c r="I71" s="2"/>
      <c r="L71" s="2"/>
    </row>
    <row r="72" spans="1:12" ht="12.75">
      <c r="A72" s="10" t="s">
        <v>146</v>
      </c>
      <c r="B72" s="11" t="s">
        <v>147</v>
      </c>
      <c r="C72" s="24">
        <v>17797.21</v>
      </c>
      <c r="D72" s="12">
        <v>368.03</v>
      </c>
      <c r="E72" s="12">
        <v>559.31</v>
      </c>
      <c r="F72" s="12">
        <v>0</v>
      </c>
      <c r="G72" s="25">
        <f t="shared" si="2"/>
        <v>18724.55</v>
      </c>
      <c r="I72" s="2"/>
      <c r="L72" s="2"/>
    </row>
    <row r="73" spans="1:12" ht="12.75">
      <c r="A73" s="10" t="s">
        <v>148</v>
      </c>
      <c r="B73" s="11" t="s">
        <v>149</v>
      </c>
      <c r="C73" s="24">
        <v>46890.56</v>
      </c>
      <c r="D73" s="12">
        <v>338.47</v>
      </c>
      <c r="E73" s="12">
        <v>876.26</v>
      </c>
      <c r="F73" s="12">
        <v>375.68</v>
      </c>
      <c r="G73" s="25">
        <f t="shared" si="2"/>
        <v>48480.97</v>
      </c>
      <c r="I73" s="2"/>
      <c r="L73" s="2"/>
    </row>
    <row r="74" spans="1:12" ht="12.75">
      <c r="A74" s="13" t="s">
        <v>150</v>
      </c>
      <c r="B74" s="14" t="s">
        <v>151</v>
      </c>
      <c r="C74" s="24">
        <v>17386.05</v>
      </c>
      <c r="D74" s="12">
        <v>2298.9</v>
      </c>
      <c r="E74" s="12">
        <v>806.96</v>
      </c>
      <c r="F74" s="12">
        <v>0</v>
      </c>
      <c r="G74" s="25">
        <f t="shared" si="2"/>
        <v>20491.91</v>
      </c>
      <c r="I74" s="2"/>
      <c r="L74" s="2"/>
    </row>
    <row r="75" spans="1:12" ht="12.75">
      <c r="A75" s="15" t="s">
        <v>152</v>
      </c>
      <c r="B75" s="16" t="s">
        <v>153</v>
      </c>
      <c r="C75" s="24">
        <v>26192.02</v>
      </c>
      <c r="D75" s="12">
        <v>4877.37</v>
      </c>
      <c r="E75" s="12">
        <v>888.36</v>
      </c>
      <c r="F75" s="12">
        <v>0</v>
      </c>
      <c r="G75" s="25">
        <f t="shared" si="2"/>
        <v>31957.75</v>
      </c>
      <c r="I75" s="2"/>
      <c r="L75" s="2"/>
    </row>
    <row r="76" spans="1:12" ht="12.75">
      <c r="A76" s="15" t="s">
        <v>154</v>
      </c>
      <c r="B76" s="16" t="s">
        <v>155</v>
      </c>
      <c r="C76" s="24">
        <v>6927.27</v>
      </c>
      <c r="D76" s="12">
        <v>873.04</v>
      </c>
      <c r="E76" s="12">
        <v>0</v>
      </c>
      <c r="F76" s="12">
        <v>0</v>
      </c>
      <c r="G76" s="25">
        <f t="shared" si="2"/>
        <v>7800.31</v>
      </c>
      <c r="I76" s="2"/>
      <c r="L76" s="2"/>
    </row>
    <row r="77" spans="1:12" ht="12.75">
      <c r="A77" s="15" t="s">
        <v>156</v>
      </c>
      <c r="B77" s="16" t="s">
        <v>157</v>
      </c>
      <c r="C77" s="24">
        <v>21944.93</v>
      </c>
      <c r="D77" s="12">
        <v>2980.61</v>
      </c>
      <c r="E77" s="12">
        <v>948.31</v>
      </c>
      <c r="F77" s="12">
        <v>0</v>
      </c>
      <c r="G77" s="25">
        <f t="shared" si="2"/>
        <v>25873.850000000002</v>
      </c>
      <c r="I77" s="2"/>
      <c r="L77" s="2"/>
    </row>
    <row r="78" spans="1:12" ht="12.75">
      <c r="A78" s="15" t="s">
        <v>158</v>
      </c>
      <c r="B78" s="16" t="s">
        <v>159</v>
      </c>
      <c r="C78" s="24">
        <v>12098.64</v>
      </c>
      <c r="D78" s="12">
        <v>809.08</v>
      </c>
      <c r="E78" s="12">
        <v>504.08</v>
      </c>
      <c r="F78" s="12">
        <v>0</v>
      </c>
      <c r="G78" s="25">
        <f t="shared" si="2"/>
        <v>13411.8</v>
      </c>
      <c r="I78" s="2"/>
      <c r="L78" s="2"/>
    </row>
    <row r="79" spans="1:12" ht="12.75">
      <c r="A79" s="15" t="s">
        <v>160</v>
      </c>
      <c r="B79" s="16" t="s">
        <v>161</v>
      </c>
      <c r="C79" s="24">
        <v>40416.87</v>
      </c>
      <c r="D79" s="12">
        <v>7819.78</v>
      </c>
      <c r="E79" s="12">
        <v>1368.99</v>
      </c>
      <c r="F79" s="12">
        <v>0</v>
      </c>
      <c r="G79" s="25">
        <f t="shared" si="2"/>
        <v>49605.64</v>
      </c>
      <c r="I79" s="2"/>
      <c r="L79" s="2"/>
    </row>
    <row r="80" spans="1:12" ht="12.75">
      <c r="A80" s="15" t="s">
        <v>162</v>
      </c>
      <c r="B80" s="16" t="s">
        <v>163</v>
      </c>
      <c r="C80" s="24">
        <v>3130.88</v>
      </c>
      <c r="D80" s="12">
        <v>31.27</v>
      </c>
      <c r="E80" s="12">
        <v>0</v>
      </c>
      <c r="F80" s="12">
        <v>9949.49</v>
      </c>
      <c r="G80" s="25">
        <f t="shared" si="2"/>
        <v>13111.64</v>
      </c>
      <c r="I80" s="2"/>
      <c r="L80" s="2"/>
    </row>
    <row r="81" spans="1:12" ht="12.75">
      <c r="A81" s="17" t="s">
        <v>164</v>
      </c>
      <c r="B81" s="18" t="s">
        <v>165</v>
      </c>
      <c r="C81" s="24">
        <v>15603.83</v>
      </c>
      <c r="D81" s="12">
        <v>0</v>
      </c>
      <c r="E81" s="12">
        <v>536.79</v>
      </c>
      <c r="F81" s="12">
        <v>0</v>
      </c>
      <c r="G81" s="25">
        <f t="shared" si="2"/>
        <v>16140.619999999999</v>
      </c>
      <c r="I81" s="2"/>
      <c r="L81" s="2"/>
    </row>
    <row r="82" spans="1:12" ht="12.75">
      <c r="A82" s="17" t="s">
        <v>166</v>
      </c>
      <c r="B82" s="19" t="s">
        <v>167</v>
      </c>
      <c r="C82" s="24">
        <v>8997.73</v>
      </c>
      <c r="D82" s="12">
        <v>185.57</v>
      </c>
      <c r="E82" s="12">
        <v>1478.14</v>
      </c>
      <c r="F82" s="12">
        <v>3472.58</v>
      </c>
      <c r="G82" s="25">
        <f t="shared" si="2"/>
        <v>14134.019999999999</v>
      </c>
      <c r="I82" s="2"/>
      <c r="L82" s="2"/>
    </row>
    <row r="83" spans="1:12" ht="12.75">
      <c r="A83" s="15" t="s">
        <v>170</v>
      </c>
      <c r="B83" s="15" t="s">
        <v>171</v>
      </c>
      <c r="C83" s="29">
        <v>18117.12</v>
      </c>
      <c r="D83" s="12">
        <v>581.84</v>
      </c>
      <c r="E83" s="12">
        <v>282.21</v>
      </c>
      <c r="F83" s="12">
        <v>13374.55</v>
      </c>
      <c r="G83" s="25">
        <f t="shared" si="2"/>
        <v>32355.719999999998</v>
      </c>
      <c r="I83" s="2"/>
      <c r="L83" s="2"/>
    </row>
    <row r="84" spans="1:12" ht="12.75">
      <c r="A84" s="15" t="s">
        <v>172</v>
      </c>
      <c r="B84" s="15" t="s">
        <v>173</v>
      </c>
      <c r="C84" s="29">
        <v>11059.1</v>
      </c>
      <c r="D84" s="12">
        <v>333.78</v>
      </c>
      <c r="E84" s="12">
        <v>378.87</v>
      </c>
      <c r="F84" s="12">
        <v>0</v>
      </c>
      <c r="G84" s="25">
        <f t="shared" si="2"/>
        <v>11771.750000000002</v>
      </c>
      <c r="I84" s="2"/>
      <c r="L84" s="2"/>
    </row>
    <row r="85" spans="1:12" ht="12.75">
      <c r="A85" s="15" t="s">
        <v>174</v>
      </c>
      <c r="B85" s="15" t="s">
        <v>175</v>
      </c>
      <c r="C85" s="29">
        <v>24622.57</v>
      </c>
      <c r="D85" s="12">
        <v>530.55</v>
      </c>
      <c r="E85" s="12">
        <v>692.03</v>
      </c>
      <c r="F85" s="12">
        <v>1284.67</v>
      </c>
      <c r="G85" s="25">
        <f t="shared" si="2"/>
        <v>27129.82</v>
      </c>
      <c r="I85" s="2"/>
      <c r="L85" s="2"/>
    </row>
    <row r="86" spans="1:12" ht="12.75">
      <c r="A86" s="15" t="s">
        <v>178</v>
      </c>
      <c r="B86" s="15" t="s">
        <v>179</v>
      </c>
      <c r="C86" s="29">
        <v>1008.43</v>
      </c>
      <c r="D86" s="12">
        <v>120.4</v>
      </c>
      <c r="E86" s="12">
        <v>577.62</v>
      </c>
      <c r="F86" s="12">
        <v>0</v>
      </c>
      <c r="G86" s="25">
        <f t="shared" si="2"/>
        <v>1706.4499999999998</v>
      </c>
      <c r="I86" s="2"/>
      <c r="L86" s="2"/>
    </row>
    <row r="87" spans="1:12" ht="12.75">
      <c r="A87" s="17" t="s">
        <v>180</v>
      </c>
      <c r="B87" s="17" t="s">
        <v>181</v>
      </c>
      <c r="C87" s="31">
        <v>0</v>
      </c>
      <c r="D87" s="12">
        <v>0</v>
      </c>
      <c r="E87" s="12">
        <v>0</v>
      </c>
      <c r="F87" s="21">
        <v>0</v>
      </c>
      <c r="G87" s="25">
        <f t="shared" si="2"/>
        <v>0</v>
      </c>
      <c r="I87" s="2"/>
      <c r="L87" s="2"/>
    </row>
    <row r="88" spans="1:12" ht="12.75">
      <c r="A88" s="15" t="s">
        <v>182</v>
      </c>
      <c r="B88" s="15" t="s">
        <v>183</v>
      </c>
      <c r="C88" s="12">
        <v>12571.54</v>
      </c>
      <c r="D88" s="12">
        <v>1830.97</v>
      </c>
      <c r="E88" s="12">
        <v>187.1</v>
      </c>
      <c r="F88" s="21">
        <v>0</v>
      </c>
      <c r="G88" s="25">
        <f t="shared" si="2"/>
        <v>14589.61</v>
      </c>
      <c r="I88" s="2"/>
      <c r="L88" s="2"/>
    </row>
    <row r="89" spans="1:12" ht="12.75">
      <c r="A89" s="35" t="s">
        <v>186</v>
      </c>
      <c r="B89" s="36" t="s">
        <v>187</v>
      </c>
      <c r="C89" s="12">
        <v>11076.29</v>
      </c>
      <c r="D89" s="12">
        <v>645.55</v>
      </c>
      <c r="E89" s="12">
        <v>181.89</v>
      </c>
      <c r="F89" s="21">
        <v>0</v>
      </c>
      <c r="G89" s="25">
        <f t="shared" si="2"/>
        <v>11903.73</v>
      </c>
      <c r="I89" s="2"/>
      <c r="L89" s="2"/>
    </row>
    <row r="90" spans="1:12" ht="12.75">
      <c r="A90" s="19" t="s">
        <v>188</v>
      </c>
      <c r="B90" s="37" t="s">
        <v>189</v>
      </c>
      <c r="C90" s="12">
        <v>1005.88</v>
      </c>
      <c r="D90" s="12">
        <v>18.33</v>
      </c>
      <c r="E90" s="12">
        <v>0</v>
      </c>
      <c r="F90" s="21">
        <v>0</v>
      </c>
      <c r="G90" s="25">
        <f t="shared" si="2"/>
        <v>1024.21</v>
      </c>
      <c r="I90" s="2"/>
      <c r="L90" s="2"/>
    </row>
    <row r="91" spans="1:12" ht="12.75">
      <c r="A91" s="35" t="s">
        <v>190</v>
      </c>
      <c r="B91" s="37" t="s">
        <v>191</v>
      </c>
      <c r="C91" s="12">
        <v>8396.99</v>
      </c>
      <c r="D91" s="12">
        <v>64.88</v>
      </c>
      <c r="E91" s="12">
        <v>76.72</v>
      </c>
      <c r="F91" s="21">
        <v>0</v>
      </c>
      <c r="G91" s="25">
        <f t="shared" si="2"/>
        <v>8538.589999999998</v>
      </c>
      <c r="I91" s="2"/>
      <c r="L91" s="2"/>
    </row>
    <row r="92" spans="1:12" ht="13.5" thickBot="1">
      <c r="A92" s="20" t="s">
        <v>192</v>
      </c>
      <c r="B92" s="38" t="s">
        <v>193</v>
      </c>
      <c r="C92" s="21">
        <v>69301.73</v>
      </c>
      <c r="D92" s="21">
        <v>5783.99</v>
      </c>
      <c r="E92" s="30">
        <v>2980.17</v>
      </c>
      <c r="F92" s="21">
        <v>0</v>
      </c>
      <c r="G92" s="26">
        <f t="shared" si="2"/>
        <v>78065.89</v>
      </c>
      <c r="I92" s="2"/>
      <c r="L92" s="2"/>
    </row>
    <row r="93" spans="1:12" ht="14.25" customHeight="1" thickBot="1">
      <c r="A93" s="39"/>
      <c r="B93" s="39" t="s">
        <v>207</v>
      </c>
      <c r="C93" s="40">
        <v>7283319.01</v>
      </c>
      <c r="D93" s="41">
        <v>406556.22</v>
      </c>
      <c r="E93" s="46">
        <v>283899.53</v>
      </c>
      <c r="F93" s="41">
        <v>1617378.5</v>
      </c>
      <c r="G93" s="45">
        <f t="shared" si="2"/>
        <v>9591153.26</v>
      </c>
      <c r="I93" s="2"/>
      <c r="L93" s="2"/>
    </row>
  </sheetData>
  <mergeCells count="1">
    <mergeCell ref="C2:G2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</cp:lastModifiedBy>
  <cp:lastPrinted>2015-05-29T06:50:56Z</cp:lastPrinted>
  <dcterms:created xsi:type="dcterms:W3CDTF">1996-10-14T23:33:28Z</dcterms:created>
  <dcterms:modified xsi:type="dcterms:W3CDTF">2015-05-29T06:51:42Z</dcterms:modified>
  <cp:category/>
  <cp:version/>
  <cp:contentType/>
  <cp:contentStatus/>
</cp:coreProperties>
</file>